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85" firstSheet="9" activeTab="11"/>
  </bookViews>
  <sheets>
    <sheet name="管委会部门预算" sheetId="28" r:id="rId1"/>
    <sheet name="收支总表" sheetId="26" r:id="rId2"/>
    <sheet name="部门收入" sheetId="29" r:id="rId3"/>
    <sheet name="部门支出" sheetId="30" r:id="rId4"/>
    <sheet name="财政拨款收支总表" sheetId="35" r:id="rId5"/>
    <sheet name="一般公共预算支出表" sheetId="27" r:id="rId6"/>
    <sheet name="一般公共预算基本支出" sheetId="31" r:id="rId7"/>
    <sheet name="三公" sheetId="32" r:id="rId8"/>
    <sheet name="一般性支出" sheetId="33" r:id="rId9"/>
    <sheet name="政府采购" sheetId="36" r:id="rId10"/>
    <sheet name="产业项目绩效目标" sheetId="37" r:id="rId11"/>
    <sheet name="整体绩效目标" sheetId="2" r:id="rId12"/>
    <sheet name="Sheet3" sheetId="3" r:id="rId13"/>
    <sheet name="Sheet4" sheetId="24" r:id="rId14"/>
  </sheets>
  <definedNames>
    <definedName name="_xlnm.Print_Area">#N/A</definedName>
    <definedName name="Print_Area_1">#N/A</definedName>
    <definedName name="_xlnm.Print_Titles" hidden="1">#N/A</definedName>
    <definedName name="Print_Titles_1" hidden="1">#N/A</definedName>
    <definedName name="_xlnm.Print_Titles" localSheetId="2">部门收入!$4:$5</definedName>
    <definedName name="_xlnm.Print_Titles" localSheetId="3">部门支出!$4:$6</definedName>
    <definedName name="_xlnm.Print_Titles" localSheetId="6">一般公共预算基本支出!$4:$5</definedName>
    <definedName name="_xlnm.Print_Titles" localSheetId="1">收支总表!$5:$6</definedName>
  </definedNames>
  <calcPr calcId="144525"/>
</workbook>
</file>

<file path=xl/sharedStrings.xml><?xml version="1.0" encoding="utf-8"?>
<sst xmlns="http://schemas.openxmlformats.org/spreadsheetml/2006/main" count="939" uniqueCount="511">
  <si>
    <t>邵阳经济开发区</t>
  </si>
  <si>
    <t>2023年部门预算表</t>
  </si>
  <si>
    <t xml:space="preserve">        单位名称:邵阳经济开发区管理委员会</t>
  </si>
  <si>
    <t xml:space="preserve">        部门负责人:吴名蒙</t>
  </si>
  <si>
    <t xml:space="preserve">        联系电话:0739-5486000</t>
  </si>
  <si>
    <t>表1</t>
  </si>
  <si>
    <t>部门收支预算总表</t>
  </si>
  <si>
    <t>单位：101001-邵阳经济技术开发区管理委员会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</si>
  <si>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</si>
  <si>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</si>
  <si>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</si>
  <si>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</si>
  <si>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</si>
  <si>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</si>
  <si>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</si>
  <si>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</si>
  <si>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</si>
  <si>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</si>
  <si>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</si>
  <si>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</si>
  <si>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</si>
  <si>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</si>
  <si>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</si>
  <si>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</si>
  <si>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</si>
  <si>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</si>
  <si>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</si>
  <si>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</si>
  <si>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</si>
  <si>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</si>
  <si>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</si>
  <si>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</si>
  <si>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</si>
  <si>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</si>
  <si>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</si>
  <si>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</si>
  <si>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</si>
  <si>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</si>
  <si>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</si>
  <si>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</si>
  <si>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</si>
  <si>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</si>
  <si>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</si>
  <si>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</si>
  <si>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</si>
  <si>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</si>
  <si>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</si>
  <si>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</si>
  <si>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</si>
  <si>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</si>
  <si>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</si>
  <si>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</si>
  <si>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</si>
  <si>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</si>
  <si>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</si>
  <si>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</si>
  <si>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</si>
  <si>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</si>
  <si>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</si>
  <si>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</si>
  <si>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</si>
  <si>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</si>
  <si>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</si>
  <si>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</si>
  <si>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</si>
  <si>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</si>
  <si>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</si>
  <si>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十三、转移性支出</t>
  </si>
  <si>
    <t xml:space="preserve">      外国政府和国际组织捐赠</t>
  </si>
  <si>
    <t>（十四）交通运输支出</t>
  </si>
  <si>
    <t xml:space="preserve">      对社会保障基金补助</t>
  </si>
  <si>
    <t>十四、其他支出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</si>
  <si>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</si>
  <si>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</si>
  <si>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</si>
  <si>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</si>
  <si>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</si>
  <si>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</si>
  <si>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</si>
  <si>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</si>
  <si>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</si>
  <si>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</si>
  <si>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</si>
  <si>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</si>
  <si>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</si>
  <si>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</si>
  <si>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</si>
  <si>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</si>
  <si>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</si>
  <si>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</si>
  <si>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</si>
  <si>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</si>
  <si>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</si>
  <si>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</si>
  <si>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</si>
  <si>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</si>
  <si>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</si>
  <si>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</si>
  <si>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</si>
  <si>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</si>
  <si>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</si>
  <si>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</si>
  <si>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</si>
  <si>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</si>
  <si>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</si>
  <si>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</si>
  <si>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</si>
  <si>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</si>
  <si>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</si>
  <si>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表2</t>
  </si>
  <si>
    <t>部门收入预算表</t>
  </si>
  <si>
    <t>邵阳经济技术开发区管理委员会</t>
  </si>
  <si>
    <t>单位：万元</t>
  </si>
  <si>
    <t>科目</t>
  </si>
  <si>
    <t>合计</t>
  </si>
  <si>
    <t>一般公共预算拨款</t>
  </si>
  <si>
    <t>政府性基金收入</t>
  </si>
  <si>
    <t>纳入专户管理的非税收入拨款</t>
  </si>
  <si>
    <t>上级补助收入</t>
  </si>
  <si>
    <t>其他收入</t>
  </si>
  <si>
    <t>科目编码</t>
  </si>
  <si>
    <t>科目名称</t>
  </si>
  <si>
    <t>小计</t>
  </si>
  <si>
    <t>经费拨款</t>
  </si>
  <si>
    <t>纳入一般公共预算管理的非税收入拨款</t>
  </si>
  <si>
    <t>城市维护费</t>
  </si>
  <si>
    <t>201</t>
  </si>
  <si>
    <t>03</t>
  </si>
  <si>
    <t>01</t>
  </si>
  <si>
    <t>行政运行</t>
  </si>
  <si>
    <t>02</t>
  </si>
  <si>
    <t>一般行政管理事务</t>
  </si>
  <si>
    <t>专项业务及机关事务管理</t>
  </si>
  <si>
    <t>08</t>
  </si>
  <si>
    <t>信访事务</t>
  </si>
  <si>
    <t>04</t>
  </si>
  <si>
    <t>99</t>
  </si>
  <si>
    <t>其他发展与改革事务支出</t>
  </si>
  <si>
    <t>05</t>
  </si>
  <si>
    <t>其他统计信息事务支出</t>
  </si>
  <si>
    <t>06</t>
  </si>
  <si>
    <t>07</t>
  </si>
  <si>
    <t>审计业务</t>
  </si>
  <si>
    <t>11</t>
  </si>
  <si>
    <t>大案要案查处</t>
  </si>
  <si>
    <t>其他纪检监察事务支出</t>
  </si>
  <si>
    <t>13</t>
  </si>
  <si>
    <t>招商引资</t>
  </si>
  <si>
    <t>23</t>
  </si>
  <si>
    <t>民族工作专项</t>
  </si>
  <si>
    <t>29</t>
  </si>
  <si>
    <t>工会事务</t>
  </si>
  <si>
    <t>其他群众团体事务支出</t>
  </si>
  <si>
    <t>33</t>
  </si>
  <si>
    <t>宣传管理</t>
  </si>
  <si>
    <t>36</t>
  </si>
  <si>
    <t>其他共产党事务支出</t>
  </si>
  <si>
    <t>37</t>
  </si>
  <si>
    <t>信息安全事务</t>
  </si>
  <si>
    <t>质量基础</t>
  </si>
  <si>
    <t>药品事务</t>
  </si>
  <si>
    <t>食品安全监管</t>
  </si>
  <si>
    <t>其他市场监督管理事务</t>
  </si>
  <si>
    <t>普法宣传</t>
  </si>
  <si>
    <t>其他强制隔离戒毒支出</t>
  </si>
  <si>
    <t>其他公共安全支出</t>
  </si>
  <si>
    <t>其他科学技术支出</t>
  </si>
  <si>
    <t>宣传文化发展专项支出</t>
  </si>
  <si>
    <t>引进人才费用</t>
  </si>
  <si>
    <t>其他人力资源和社会保障管理事务支出</t>
  </si>
  <si>
    <t>其他民政管理事务支出</t>
  </si>
  <si>
    <t>行政单位离退休</t>
  </si>
  <si>
    <t>208</t>
  </si>
  <si>
    <t>机关事业单位基本养老保险缴费支出</t>
  </si>
  <si>
    <t>机关事业单位职业年金缴费支出</t>
  </si>
  <si>
    <t>其他对个人和家庭的补助支出</t>
  </si>
  <si>
    <t>其他就业补助支出</t>
  </si>
  <si>
    <t>27</t>
  </si>
  <si>
    <t>财政对失业保险基金的补助</t>
  </si>
  <si>
    <t>财政对工伤保险基金的补助</t>
  </si>
  <si>
    <t>其他财政对社会保险基金的补助</t>
  </si>
  <si>
    <t>28</t>
  </si>
  <si>
    <t>其他退役军人事务管理支出</t>
  </si>
  <si>
    <t>突发公共卫生事件应急处理</t>
  </si>
  <si>
    <t>210</t>
  </si>
  <si>
    <t>行政单位医疗</t>
  </si>
  <si>
    <t>事业单位医疗</t>
  </si>
  <si>
    <t>公务员医疗补助</t>
  </si>
  <si>
    <t>其他行政事业单位医疗支出</t>
  </si>
  <si>
    <t>其他环境保护管理事务支出</t>
  </si>
  <si>
    <t>其他环境监测与监察支出</t>
  </si>
  <si>
    <t>其他污染减排支出</t>
  </si>
  <si>
    <t>城管执法</t>
  </si>
  <si>
    <t>工程建设管理</t>
  </si>
  <si>
    <t>其他城乡社区公共设施支出</t>
  </si>
  <si>
    <t>城乡社区环境卫生</t>
  </si>
  <si>
    <t xml:space="preserve"> 建设市场管理与监督</t>
  </si>
  <si>
    <t>土地开发支出</t>
  </si>
  <si>
    <t>土地出让业务支出</t>
  </si>
  <si>
    <t>科技转化与推广服务</t>
  </si>
  <si>
    <t>10</t>
  </si>
  <si>
    <t>水土保持</t>
  </si>
  <si>
    <t>其他巩固脱贫衔接乡村振兴支出</t>
  </si>
  <si>
    <t>其他农林水支出</t>
  </si>
  <si>
    <t>公路养护</t>
  </si>
  <si>
    <t>中小企业发展专项</t>
  </si>
  <si>
    <t>其他支持中小企业发展和管理支出</t>
  </si>
  <si>
    <t>其他金融支出</t>
  </si>
  <si>
    <t>自然资源规划及管理</t>
  </si>
  <si>
    <t>其他自然资源事务支出</t>
  </si>
  <si>
    <t>221</t>
  </si>
  <si>
    <t>住房公积金</t>
  </si>
  <si>
    <t>农村危房改造</t>
  </si>
  <si>
    <t xml:space="preserve"> 安全监管</t>
  </si>
  <si>
    <t>09</t>
  </si>
  <si>
    <t>应急管理</t>
  </si>
  <si>
    <t>一般行政管理</t>
  </si>
  <si>
    <t xml:space="preserve"> 消防应急救援</t>
  </si>
  <si>
    <t>其他支出</t>
  </si>
  <si>
    <t>表3</t>
  </si>
  <si>
    <t>部门支出预算表</t>
  </si>
  <si>
    <t>功能科目</t>
  </si>
  <si>
    <t>2023年预算数</t>
  </si>
  <si>
    <t>基本支出</t>
  </si>
  <si>
    <t>项目支出</t>
  </si>
  <si>
    <t>一般商品和服务支出</t>
  </si>
  <si>
    <t>人员经费支出</t>
  </si>
  <si>
    <t>消防应急救助援</t>
  </si>
  <si>
    <t>表4</t>
  </si>
  <si>
    <t>部门财政拨款收支预算总表</t>
  </si>
  <si>
    <t xml:space="preserve"> 收  入</t>
  </si>
  <si>
    <t xml:space="preserve">    支   出</t>
  </si>
  <si>
    <t>一般公共预算</t>
  </si>
  <si>
    <t>政府性基金预算</t>
  </si>
  <si>
    <t>国有资本经营预算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</si>
  <si>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</si>
  <si>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</si>
  <si>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</si>
  <si>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</si>
  <si>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</si>
  <si>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</si>
  <si>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</si>
  <si>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</si>
  <si>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</si>
  <si>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</si>
  <si>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</si>
  <si>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</si>
  <si>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</si>
  <si>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</si>
  <si>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</si>
  <si>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</si>
  <si>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</si>
  <si>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</si>
  <si>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</si>
  <si>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</si>
  <si>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</si>
  <si>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</si>
  <si>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</si>
  <si>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</si>
  <si>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</si>
  <si>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</si>
  <si>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</si>
  <si>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</si>
  <si>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</si>
  <si>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</si>
  <si>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</si>
  <si>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</si>
  <si>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表5</t>
  </si>
  <si>
    <t>部门一般公共预算支出表</t>
  </si>
  <si>
    <t>单位编码</t>
  </si>
  <si>
    <t>单位名称</t>
  </si>
  <si>
    <t>人员经费</t>
  </si>
  <si>
    <t>公用经费</t>
  </si>
  <si>
    <t>工资福利支出</t>
  </si>
  <si>
    <t>对个人和家庭的补助</t>
  </si>
  <si>
    <t>表6</t>
  </si>
  <si>
    <t>部门一般公共预算基本支出预算表</t>
  </si>
  <si>
    <t>经济科目</t>
  </si>
  <si>
    <t>**</t>
  </si>
  <si>
    <t>1</t>
  </si>
  <si>
    <t>2</t>
  </si>
  <si>
    <t>3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</si>
  <si>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</si>
  <si>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</si>
  <si>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</si>
  <si>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</si>
  <si>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</si>
  <si>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</si>
  <si>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</si>
  <si>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</si>
  <si>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</si>
  <si>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>绩效奖励</t>
  </si>
  <si>
    <t>伙食费补助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</si>
  <si>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</si>
  <si>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</si>
  <si>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</si>
  <si>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</si>
  <si>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</si>
  <si>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</si>
  <si>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</si>
  <si>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</si>
  <si>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</si>
  <si>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</si>
  <si>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</si>
  <si>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</si>
  <si>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</si>
  <si>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</si>
  <si>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</si>
  <si>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</si>
  <si>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</si>
  <si>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</si>
  <si>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</si>
  <si>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</si>
  <si>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</si>
  <si>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</si>
  <si>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 xml:space="preserve">    咨询费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</si>
  <si>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</si>
  <si>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</si>
  <si>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</si>
  <si>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</si>
  <si>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</si>
  <si>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</si>
  <si>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</si>
  <si>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</si>
  <si>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</si>
  <si>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</si>
  <si>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</si>
  <si>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</si>
  <si>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</si>
  <si>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</si>
  <si>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</si>
  <si>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</si>
  <si>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</si>
  <si>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</si>
  <si>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</si>
  <si>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</si>
  <si>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</si>
  <si>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</si>
  <si>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</si>
  <si>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</si>
  <si>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</si>
  <si>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</si>
  <si>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</si>
  <si>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</si>
  <si>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</si>
  <si>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</si>
  <si>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</si>
  <si>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</si>
  <si>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</si>
  <si>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</si>
  <si>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</si>
  <si>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</si>
  <si>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</si>
  <si>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</si>
  <si>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</si>
  <si>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</si>
  <si>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</si>
  <si>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</si>
  <si>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</si>
  <si>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</si>
  <si>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</si>
  <si>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</si>
  <si>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</si>
  <si>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</si>
  <si>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</si>
  <si>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</si>
  <si>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</si>
  <si>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</si>
  <si>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</si>
  <si>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</si>
  <si>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</si>
  <si>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</si>
  <si>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</si>
  <si>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</si>
  <si>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</si>
  <si>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表9</t>
  </si>
  <si>
    <t>部门"三公"经费支出预算表</t>
  </si>
  <si>
    <t>因公出国(境)费</t>
  </si>
  <si>
    <t>公务用车购置及运行费</t>
  </si>
  <si>
    <t>公务接待费</t>
  </si>
  <si>
    <t>公务用车购置费</t>
  </si>
  <si>
    <t>公务用车运行费</t>
  </si>
  <si>
    <t>表10</t>
  </si>
  <si>
    <t>部门一般性支出预算表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</si>
  <si>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</si>
  <si>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</si>
  <si>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</si>
  <si>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</si>
  <si>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</si>
  <si>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</si>
  <si>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</si>
  <si>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</si>
  <si>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</si>
  <si>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</si>
  <si>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</si>
  <si>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</si>
  <si>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</si>
  <si>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</si>
  <si>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</si>
  <si>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</si>
  <si>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</si>
  <si>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</si>
  <si>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</si>
  <si>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</si>
  <si>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</si>
  <si>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</si>
  <si>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</si>
  <si>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</si>
  <si>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表11</t>
  </si>
  <si>
    <t>部门政府采购预算总表</t>
  </si>
  <si>
    <t>采购项目</t>
  </si>
  <si>
    <t>采购品目</t>
  </si>
  <si>
    <t>规格要求</t>
  </si>
  <si>
    <t xml:space="preserve">采购
数量 </t>
  </si>
  <si>
    <t>计量单位</t>
  </si>
  <si>
    <t>采购总计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</si>
  <si>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</si>
  <si>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</si>
  <si>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</si>
  <si>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</si>
  <si>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</si>
  <si>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</si>
  <si>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</si>
  <si>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</si>
  <si>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</si>
  <si>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</si>
  <si>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</si>
  <si>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</si>
  <si>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</si>
  <si>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</si>
  <si>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服务类</t>
  </si>
  <si>
    <t>批</t>
  </si>
  <si>
    <t>货物类</t>
  </si>
  <si>
    <t>工程类</t>
  </si>
  <si>
    <t>表12</t>
  </si>
  <si>
    <t>2023 年经开区产业发展专项资金支出方向绩效目标表</t>
  </si>
  <si>
    <t>支出方向</t>
  </si>
  <si>
    <t>邵阳经开区经济产业发展</t>
  </si>
  <si>
    <t>所属专项</t>
  </si>
  <si>
    <t>经济产业发展专项</t>
  </si>
  <si>
    <t>主管部门</t>
  </si>
  <si>
    <t>经开区</t>
  </si>
  <si>
    <t>专项资金实施期</t>
  </si>
  <si>
    <t>2023年</t>
  </si>
  <si>
    <t>支出方向总金额</t>
  </si>
  <si>
    <t>本年度
绩效目标</t>
  </si>
  <si>
    <t>支持特色产业链延链补链强链，支持骨干企业做大做强，支持重点产业提质升级，提升产业发展对经济增长和居民收入增长的贡献率。</t>
  </si>
  <si>
    <t>本年度绩效指标</t>
  </si>
  <si>
    <t>一级指标</t>
  </si>
  <si>
    <t>二级指标</t>
  </si>
  <si>
    <t>三级指标</t>
  </si>
  <si>
    <t>指标值及单位</t>
  </si>
  <si>
    <t>产出指标</t>
  </si>
  <si>
    <t>数量指标</t>
  </si>
  <si>
    <t>扶持项目个数</t>
  </si>
  <si>
    <t>50 个-200 个</t>
  </si>
  <si>
    <t>扶持优势产业链个数</t>
  </si>
  <si>
    <t>3 个-5 个</t>
  </si>
  <si>
    <t>质量指标</t>
  </si>
  <si>
    <t>项目年度投资计划完成率</t>
  </si>
  <si>
    <t>项目验收合格率</t>
  </si>
  <si>
    <t>时效指标</t>
  </si>
  <si>
    <t>专项资金下拨时间</t>
  </si>
  <si>
    <t>达到拨付条件后 30 日内下拨</t>
  </si>
  <si>
    <t>项目按时开工率</t>
  </si>
  <si>
    <t>单个项目奖补资金</t>
  </si>
  <si>
    <t>按协议奖补</t>
  </si>
  <si>
    <t>效益指标</t>
  </si>
  <si>
    <t>经济效益指标</t>
  </si>
  <si>
    <t>拉动地区固定资产投资</t>
  </si>
  <si>
    <t>≥30 亿元</t>
  </si>
  <si>
    <t>社会效益指标</t>
  </si>
  <si>
    <t>带动群众就业人数</t>
  </si>
  <si>
    <t>≥3000 人</t>
  </si>
  <si>
    <t>增加利益联结脱贫群众收入</t>
  </si>
  <si>
    <t>≥2000 元</t>
  </si>
  <si>
    <t>生态效益指标</t>
  </si>
  <si>
    <t>带动绿色种植面积</t>
  </si>
  <si>
    <t>≥1万亩</t>
  </si>
  <si>
    <t>可持续影响指标</t>
  </si>
  <si>
    <t>优势产业竞争力</t>
  </si>
  <si>
    <t>支持领域优势产业产值占 全省比重持续提升</t>
  </si>
  <si>
    <t>社会公众或 服务对象 满意度指标</t>
  </si>
  <si>
    <t>企业或受益群众满意度</t>
  </si>
  <si>
    <t>95%以上</t>
  </si>
  <si>
    <t>2023年部门整体支出绩效目标申报表</t>
  </si>
  <si>
    <t>部门名称：邵阳经济技术开发区管理委员会</t>
  </si>
  <si>
    <t>部门基本信息</t>
  </si>
  <si>
    <t>通讯地址</t>
  </si>
  <si>
    <t>邵阳市经开区</t>
  </si>
  <si>
    <t>单位预算绩效管理联系人</t>
  </si>
  <si>
    <t>康茂群</t>
  </si>
  <si>
    <t xml:space="preserve"> 联系电话</t>
  </si>
  <si>
    <t>07395486054</t>
  </si>
  <si>
    <t>人员编制数</t>
  </si>
  <si>
    <t xml:space="preserve"> 实有人数</t>
  </si>
  <si>
    <t>单位职能</t>
  </si>
  <si>
    <t>负责贯彻执行党和国家关于经开区的方针政策、法律
法规和决策部署。
(二)负责研究拟订和组织实施邵阳经开区重大发展战略、
发展规划和工作计划。
(三)按照市国土空间总体规划和产业发展规划要求及相关 权限，负责统筹建设发展空间布局。按权限负责拟订邵阳经开区 发展规划、产业布局、产业政策、项目准入标准等重要事项并组织实施。
(四)负责邵阳经开区招商引资工作，组织对外经济技术合 作与交流。根据国家、省、市有关政策法规制订邵阳经开区招商 引资、产业发展等政策；负责邵阳经开区基础设施、公用事业、重大项目等建设管理相关工作。
(五)负责邵阳经开区优化营商环境工作，根据权限依法承 担有关行政审批工作，履行行政审批服务职责。负责构建邵阳经开区创新创业服务体系，协助企业做好人才引进和服务工作。
(六)负责邵阳经开区的科技创新管理和服务，开展科技创 新政策研究，构建技术创新服务体系，指导区内企业建立现代化企业制度，推进产业高端化、集群化。负责邵阳经开区经济运行及统计、项目管理及服务工作。
(七)负责邵阳经开区党的建设和“两新”组织党建工作。
(八)根据有关要求和职责分工，承担邵阳经开区综合管理、 审计、信息、安全生产监督管理、生态环境保护、财政收支管理、金融及国有资产管理等工作。
(九)根据授权，负责行使对邵阳经开区管理范围内的自然资源和规划、生态环境等派驻机构工作的指导、监督和协调；承担邵阳经开区有关社会事务管理工作，负责所管理国有公司的管理。</t>
  </si>
  <si>
    <t>单位年度收入预算（万元）</t>
  </si>
  <si>
    <t>收入合计</t>
  </si>
  <si>
    <t>预算内拨款</t>
  </si>
  <si>
    <t>非税收入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</si>
  <si>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</si>
  <si>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</si>
  <si>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</si>
  <si>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</si>
  <si>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</si>
  <si>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</si>
  <si>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</si>
  <si>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部门整体
支出绩效
目标</t>
  </si>
  <si>
    <t>按职责分工，高标准、严要求，保质保量完成各项工作任务，确保机关日常工作正常运转,确保各项重点工作能圆满完成任务。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</si>
</sst>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</numFmts>
  <fonts count="5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2"/>
      <name val="楷体_GB2312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9"/>
      <name val="宋体"/>
      <charset val="134"/>
    </font>
    <font>
      <sz val="18"/>
      <name val="宋体"/>
      <charset val="134"/>
    </font>
    <font>
      <sz val="10"/>
      <name val="仿宋"/>
      <charset val="134"/>
    </font>
    <font>
      <sz val="9"/>
      <name val="仿宋"/>
      <charset val="134"/>
    </font>
    <font>
      <sz val="11"/>
      <color indexed="8"/>
      <name val="宋体"/>
      <charset val="134"/>
    </font>
    <font>
      <sz val="18"/>
      <name val="方正小标宋_GBK"/>
      <charset val="134"/>
    </font>
    <font>
      <sz val="10"/>
      <color indexed="8"/>
      <name val="宋体"/>
      <charset val="134"/>
    </font>
    <font>
      <sz val="22"/>
      <color indexed="8"/>
      <name val="Arial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"/>
      <scheme val="minor"/>
    </font>
    <font>
      <sz val="9"/>
      <name val="SimSun"/>
      <charset val="134"/>
    </font>
    <font>
      <sz val="19"/>
      <name val="SimSun"/>
      <charset val="134"/>
    </font>
    <font>
      <sz val="11"/>
      <name val="SimSun"/>
      <charset val="134"/>
    </font>
    <font>
      <b/>
      <sz val="9"/>
      <name val="SimSun"/>
      <charset val="134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sz val="48"/>
      <name val="方正小标宋简体"/>
      <charset val="134"/>
    </font>
    <font>
      <sz val="12"/>
      <name val="方正小标宋简体"/>
      <charset val="134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indexed="8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1" borderId="30" applyNumberFormat="0" applyFont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" fillId="0" borderId="0"/>
    <xf numFmtId="0" fontId="41" fillId="0" borderId="32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7" fillId="15" borderId="33" applyNumberFormat="0" applyAlignment="0" applyProtection="0">
      <alignment vertical="center"/>
    </xf>
    <xf numFmtId="0" fontId="48" fillId="15" borderId="29" applyNumberFormat="0" applyAlignment="0" applyProtection="0">
      <alignment vertical="center"/>
    </xf>
    <xf numFmtId="0" fontId="49" fillId="16" borderId="34" applyNumberFormat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1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1" fillId="0" borderId="36" applyNumberFormat="0" applyFill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4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55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/>
  </cellStyleXfs>
  <cellXfs count="17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/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10" fillId="0" borderId="0" xfId="72" applyFill="1" applyBorder="1" applyAlignment="1">
      <alignment vertical="center"/>
    </xf>
    <xf numFmtId="0" fontId="10" fillId="0" borderId="0" xfId="72" applyFill="1" applyBorder="1" applyAlignment="1">
      <alignment horizontal="center" vertical="center" wrapText="1"/>
    </xf>
    <xf numFmtId="0" fontId="12" fillId="0" borderId="0" xfId="72" applyFont="1" applyFill="1" applyBorder="1" applyAlignment="1">
      <alignment horizontal="center" vertical="center" wrapText="1"/>
    </xf>
    <xf numFmtId="0" fontId="13" fillId="0" borderId="0" xfId="72" applyFont="1" applyFill="1" applyBorder="1" applyAlignment="1">
      <alignment vertical="center"/>
    </xf>
    <xf numFmtId="0" fontId="12" fillId="0" borderId="0" xfId="72" applyFont="1" applyFill="1" applyBorder="1" applyAlignment="1">
      <alignment vertical="center"/>
    </xf>
    <xf numFmtId="0" fontId="10" fillId="0" borderId="0" xfId="72" applyFont="1" applyFill="1" applyBorder="1" applyAlignment="1">
      <alignment vertical="center" wrapText="1"/>
    </xf>
    <xf numFmtId="0" fontId="3" fillId="0" borderId="0" xfId="72" applyNumberFormat="1" applyFont="1" applyFill="1" applyBorder="1" applyAlignment="1" applyProtection="1">
      <alignment horizontal="center" vertical="center"/>
    </xf>
    <xf numFmtId="0" fontId="2" fillId="0" borderId="0" xfId="72" applyFont="1" applyFill="1" applyBorder="1" applyAlignment="1">
      <alignment vertical="center"/>
    </xf>
    <xf numFmtId="0" fontId="2" fillId="0" borderId="19" xfId="72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31" fontId="14" fillId="0" borderId="4" xfId="0" applyNumberFormat="1" applyFont="1" applyFill="1" applyBorder="1" applyAlignment="1">
      <alignment horizontal="center" vertical="center" wrapText="1"/>
    </xf>
    <xf numFmtId="0" fontId="2" fillId="0" borderId="21" xfId="72" applyNumberFormat="1" applyFont="1" applyFill="1" applyBorder="1" applyAlignment="1" applyProtection="1">
      <alignment horizontal="center" vertical="center" wrapText="1"/>
    </xf>
    <xf numFmtId="0" fontId="2" fillId="0" borderId="20" xfId="72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 wrapText="1"/>
    </xf>
    <xf numFmtId="0" fontId="10" fillId="0" borderId="4" xfId="72" applyFill="1" applyBorder="1" applyAlignment="1">
      <alignment vertical="center"/>
    </xf>
    <xf numFmtId="57" fontId="14" fillId="0" borderId="4" xfId="0" applyNumberFormat="1" applyFont="1" applyFill="1" applyBorder="1" applyAlignment="1">
      <alignment horizontal="center" vertical="center" wrapText="1"/>
    </xf>
    <xf numFmtId="0" fontId="10" fillId="0" borderId="0" xfId="72" applyFill="1" applyBorder="1" applyAlignment="1">
      <alignment horizontal="center" vertical="center"/>
    </xf>
    <xf numFmtId="0" fontId="10" fillId="0" borderId="0" xfId="72" applyFill="1" applyBorder="1" applyAlignment="1">
      <alignment horizontal="right"/>
    </xf>
    <xf numFmtId="0" fontId="10" fillId="0" borderId="0" xfId="72" applyFill="1" applyBorder="1" applyAlignment="1">
      <alignment horizontal="right" vertical="center"/>
    </xf>
    <xf numFmtId="0" fontId="10" fillId="0" borderId="0" xfId="72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4" fillId="0" borderId="0" xfId="75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6" fillId="0" borderId="0" xfId="73" applyNumberFormat="1" applyFont="1" applyFill="1" applyBorder="1" applyAlignment="1">
      <alignment horizontal="left" vertical="center" wrapText="1" shrinkToFit="1"/>
    </xf>
    <xf numFmtId="0" fontId="17" fillId="0" borderId="0" xfId="73" applyFont="1" applyBorder="1" applyAlignment="1">
      <alignment horizontal="center" vertical="center"/>
    </xf>
    <xf numFmtId="0" fontId="14" fillId="2" borderId="4" xfId="73" applyFont="1" applyFill="1" applyBorder="1" applyAlignment="1">
      <alignment horizontal="center" vertical="center" wrapText="1" shrinkToFit="1"/>
    </xf>
    <xf numFmtId="4" fontId="16" fillId="0" borderId="4" xfId="73" applyNumberFormat="1" applyFont="1" applyFill="1" applyBorder="1" applyAlignment="1">
      <alignment horizontal="center" vertical="center" shrinkToFit="1"/>
    </xf>
    <xf numFmtId="4" fontId="16" fillId="0" borderId="4" xfId="73" applyNumberFormat="1" applyFont="1" applyFill="1" applyBorder="1" applyAlignment="1">
      <alignment horizontal="center" vertical="center" wrapText="1" shrinkToFit="1"/>
    </xf>
    <xf numFmtId="4" fontId="16" fillId="0" borderId="4" xfId="73" applyNumberFormat="1" applyFont="1" applyFill="1" applyBorder="1" applyAlignment="1">
      <alignment horizontal="right" vertical="center" shrinkToFit="1"/>
    </xf>
    <xf numFmtId="4" fontId="16" fillId="0" borderId="4" xfId="73" applyNumberFormat="1" applyFont="1" applyFill="1" applyBorder="1" applyAlignment="1">
      <alignment horizontal="right" vertical="center" wrapText="1" shrinkToFit="1"/>
    </xf>
    <xf numFmtId="0" fontId="18" fillId="0" borderId="0" xfId="74" applyFont="1" applyAlignment="1">
      <alignment horizontal="right" vertical="center"/>
    </xf>
    <xf numFmtId="49" fontId="10" fillId="0" borderId="11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3" borderId="11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77" fontId="18" fillId="0" borderId="4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2" fontId="21" fillId="0" borderId="4" xfId="32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4" fontId="26" fillId="0" borderId="2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4" borderId="28" xfId="0" applyFont="1" applyFill="1" applyBorder="1" applyAlignment="1">
      <alignment horizontal="left" vertical="center" wrapText="1"/>
    </xf>
    <xf numFmtId="4" fontId="23" fillId="0" borderId="26" xfId="0" applyNumberFormat="1" applyFont="1" applyFill="1" applyBorder="1" applyAlignment="1">
      <alignment vertical="center" wrapText="1"/>
    </xf>
    <xf numFmtId="0" fontId="23" fillId="4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center"/>
    </xf>
    <xf numFmtId="0" fontId="10" fillId="0" borderId="11" xfId="0" applyFont="1" applyFill="1" applyBorder="1" applyAlignment="1">
      <alignment vertical="center"/>
    </xf>
    <xf numFmtId="0" fontId="6" fillId="0" borderId="11" xfId="0" applyFont="1" applyFill="1" applyBorder="1" applyAlignment="1"/>
    <xf numFmtId="0" fontId="6" fillId="0" borderId="0" xfId="0" applyFont="1" applyFill="1" applyAlignment="1"/>
    <xf numFmtId="0" fontId="18" fillId="0" borderId="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178" fontId="18" fillId="0" borderId="4" xfId="0" applyNumberFormat="1" applyFont="1" applyFill="1" applyBorder="1" applyAlignment="1">
      <alignment horizontal="right"/>
    </xf>
    <xf numFmtId="0" fontId="18" fillId="0" borderId="4" xfId="0" applyFont="1" applyFill="1" applyBorder="1" applyAlignment="1"/>
    <xf numFmtId="178" fontId="1" fillId="0" borderId="4" xfId="0" applyNumberFormat="1" applyFont="1" applyFill="1" applyBorder="1" applyAlignment="1"/>
    <xf numFmtId="178" fontId="18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right"/>
    </xf>
    <xf numFmtId="0" fontId="10" fillId="3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left" vertical="center" wrapText="1"/>
    </xf>
    <xf numFmtId="4" fontId="18" fillId="0" borderId="4" xfId="0" applyNumberFormat="1" applyFont="1" applyFill="1" applyBorder="1" applyAlignment="1">
      <alignment horizontal="right" vertical="center"/>
    </xf>
    <xf numFmtId="0" fontId="27" fillId="5" borderId="4" xfId="0" applyFont="1" applyFill="1" applyBorder="1" applyAlignment="1">
      <alignment horizontal="left" vertical="center"/>
    </xf>
    <xf numFmtId="0" fontId="18" fillId="0" borderId="5" xfId="64" applyFont="1" applyBorder="1" applyAlignment="1">
      <alignment horizontal="center" vertical="center" wrapText="1"/>
    </xf>
    <xf numFmtId="49" fontId="18" fillId="0" borderId="5" xfId="64" applyNumberFormat="1" applyFont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vertical="center" wrapText="1"/>
    </xf>
    <xf numFmtId="0" fontId="10" fillId="0" borderId="0" xfId="0" applyFont="1" applyFill="1" applyAlignment="1"/>
    <xf numFmtId="4" fontId="10" fillId="0" borderId="0" xfId="0" applyNumberFormat="1" applyFont="1" applyFill="1" applyAlignment="1"/>
    <xf numFmtId="176" fontId="18" fillId="0" borderId="4" xfId="0" applyNumberFormat="1" applyFont="1" applyFill="1" applyBorder="1" applyAlignment="1">
      <alignment horizontal="right" vertical="center" wrapText="1"/>
    </xf>
    <xf numFmtId="0" fontId="28" fillId="0" borderId="4" xfId="61" applyFont="1" applyFill="1" applyBorder="1" applyAlignment="1">
      <alignment horizontal="left" vertical="center" wrapText="1"/>
    </xf>
    <xf numFmtId="178" fontId="9" fillId="0" borderId="4" xfId="61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8" fillId="2" borderId="4" xfId="67" applyFont="1" applyFill="1" applyBorder="1" applyAlignment="1">
      <alignment horizontal="left" vertical="center" wrapText="1"/>
    </xf>
    <xf numFmtId="0" fontId="28" fillId="0" borderId="4" xfId="66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4" xfId="66" applyFont="1" applyFill="1" applyBorder="1" applyAlignment="1" applyProtection="1">
      <alignment horizontal="left" vertical="center" wrapText="1"/>
    </xf>
    <xf numFmtId="0" fontId="27" fillId="5" borderId="5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4" fontId="23" fillId="0" borderId="26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/>
    <xf numFmtId="0" fontId="34" fillId="0" borderId="0" xfId="0" applyFont="1" applyFill="1" applyAlignment="1">
      <alignment horizontal="left" vertical="center"/>
    </xf>
    <xf numFmtId="0" fontId="5" fillId="0" borderId="4" xfId="0" applyFont="1" applyFill="1" applyBorder="1" applyAlignment="1" quotePrefix="1">
      <alignment horizontal="center"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千位分隔 7" xfId="21"/>
    <cellStyle name="标题 2" xfId="22" builtinId="17"/>
    <cellStyle name="千位分隔 8" xfId="23"/>
    <cellStyle name="60% - 强调文字颜色 1" xfId="24" builtinId="32"/>
    <cellStyle name="常规 4 11" xfId="25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链接单元格" xfId="31" builtinId="24"/>
    <cellStyle name="常规_预算输出" xfId="32"/>
    <cellStyle name="20% - 强调文字颜色 6" xfId="33" builtinId="50"/>
    <cellStyle name="强调文字颜色 2" xfId="34" builtinId="33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常规 48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 2_2019经开区2019年预算表1231快报数(班子会）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4 2 10" xfId="57"/>
    <cellStyle name="常规 4" xfId="58"/>
    <cellStyle name="常规_全省收入" xfId="59"/>
    <cellStyle name="百分比 3" xfId="60"/>
    <cellStyle name="常规 2" xfId="61"/>
    <cellStyle name="常规_2018财政收支预算总表1128" xfId="62"/>
    <cellStyle name="常规 11" xfId="63"/>
    <cellStyle name="常规 10 10" xfId="64"/>
    <cellStyle name="常规 3 5" xfId="65"/>
    <cellStyle name="常规 3" xfId="66"/>
    <cellStyle name="常规 3 2 2 2 2" xfId="67"/>
    <cellStyle name="常规 3 2 2" xfId="68"/>
    <cellStyle name="常规_2008年部门预算输出表格式 2" xfId="69"/>
    <cellStyle name="常规_2008年部门预算输出表格式" xfId="70"/>
    <cellStyle name="常规 2 2 2" xfId="71"/>
    <cellStyle name="常规_66B8B548DFE74627AD40E66300595C37" xfId="72"/>
    <cellStyle name="常规_一般性支出预算" xfId="73"/>
    <cellStyle name="常规_96F5CF1E49B24274B2D196EDAD5643FB" xfId="74"/>
    <cellStyle name="常规 5" xfId="75"/>
    <cellStyle name="常规 3 4" xfId="76"/>
    <cellStyle name="常规_ADC1753DF9644E29815C85B65E4D1DEC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C3" sqref="C3"/>
    </sheetView>
  </sheetViews>
  <sheetFormatPr defaultColWidth="9" defaultRowHeight="14.25"/>
  <cols>
    <col min="1" max="1" width="88.5" style="66" customWidth="1"/>
    <col min="2" max="16384" width="9" style="66"/>
  </cols>
  <sheetData>
    <row r="1" s="66" customFormat="1" ht="60" customHeight="1"/>
    <row r="2" ht="61.5" customHeight="1" spans="1:1">
      <c r="A2" s="170" t="s">
        <v>0</v>
      </c>
    </row>
    <row r="3" ht="53.25" customHeight="1" spans="1:1">
      <c r="A3" s="170" t="s">
        <v>1</v>
      </c>
    </row>
    <row r="4" ht="216" customHeight="1" spans="1:1">
      <c r="A4" s="171"/>
    </row>
    <row r="5" ht="51" customHeight="1" spans="1:1">
      <c r="A5" s="172" t="s">
        <v>2</v>
      </c>
    </row>
    <row r="6" ht="51" customHeight="1" spans="1:1">
      <c r="A6" s="172" t="s">
        <v>3</v>
      </c>
    </row>
    <row r="7" ht="51" customHeight="1" spans="1:1">
      <c r="A7" s="172" t="s">
        <v>4</v>
      </c>
    </row>
    <row r="8" customHeight="1" spans="1:1">
      <c r="A8" s="4"/>
    </row>
    <row r="9" customHeight="1" spans="1:1">
      <c r="A9" s="4"/>
    </row>
  </sheetData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X107"/>
  <sheetViews>
    <sheetView workbookViewId="0">
      <selection activeCell="K7" sqref="K7"/>
    </sheetView>
  </sheetViews>
  <sheetFormatPr defaultColWidth="6.875" defaultRowHeight="11.25"/>
  <cols>
    <col min="1" max="1" width="0.625" style="44" customWidth="1"/>
    <col min="2" max="2" width="15.625" style="44" customWidth="1"/>
    <col min="3" max="3" width="8.5" style="44" hidden="1" customWidth="1"/>
    <col min="4" max="4" width="7.5" style="44" hidden="1" customWidth="1"/>
    <col min="5" max="5" width="4.375" style="44" hidden="1" customWidth="1"/>
    <col min="6" max="6" width="4.875" style="44" hidden="1" customWidth="1"/>
    <col min="7" max="7" width="10.55" style="44" customWidth="1"/>
    <col min="8" max="8" width="11.25" style="44" customWidth="1"/>
    <col min="9" max="19" width="7.5" style="44" customWidth="1"/>
    <col min="20" max="20" width="6" style="44" customWidth="1"/>
    <col min="21" max="21" width="7.5" style="44" customWidth="1"/>
    <col min="22" max="22" width="6" style="44" customWidth="1"/>
    <col min="23" max="23" width="5.875" style="44" customWidth="1"/>
    <col min="24" max="16384" width="6.875" style="44"/>
  </cols>
  <sheetData>
    <row r="1" s="44" customFormat="1" ht="22" customHeight="1" spans="23:23">
      <c r="W1" s="62" t="s">
        <v>408</v>
      </c>
    </row>
    <row r="2" s="44" customFormat="1" ht="26.25" customHeight="1" spans="2:23">
      <c r="B2" s="50" t="s">
        <v>409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="44" customFormat="1" customHeight="1" spans="21:21">
      <c r="U3" s="63"/>
    </row>
    <row r="4" s="44" customFormat="1" ht="21.75" customHeight="1" spans="2:23">
      <c r="B4" s="51" t="s">
        <v>111</v>
      </c>
      <c r="U4" s="64"/>
      <c r="V4" s="65" t="s">
        <v>112</v>
      </c>
      <c r="W4" s="65"/>
    </row>
    <row r="5" s="45" customFormat="1" ht="26" customHeight="1" spans="2:23">
      <c r="B5" s="52" t="s">
        <v>410</v>
      </c>
      <c r="C5" s="52" t="s">
        <v>411</v>
      </c>
      <c r="D5" s="52" t="s">
        <v>412</v>
      </c>
      <c r="E5" s="52" t="s">
        <v>413</v>
      </c>
      <c r="F5" s="52" t="s">
        <v>414</v>
      </c>
      <c r="G5" s="53" t="s">
        <v>415</v>
      </c>
      <c r="H5" s="54" t="s">
        <v>115</v>
      </c>
      <c r="I5" s="54"/>
      <c r="J5" s="54"/>
      <c r="K5" s="54"/>
      <c r="L5" s="54"/>
      <c r="M5" s="54"/>
      <c r="N5" s="54"/>
      <c r="O5" s="54"/>
      <c r="P5" s="54"/>
      <c r="Q5" s="53" t="s">
        <v>416</v>
      </c>
      <c r="R5" s="53" t="s">
        <v>417</v>
      </c>
      <c r="S5" s="53" t="s">
        <v>418</v>
      </c>
      <c r="T5" s="53" t="s">
        <v>119</v>
      </c>
      <c r="U5" s="53" t="s">
        <v>419</v>
      </c>
      <c r="V5" s="53" t="s">
        <v>420</v>
      </c>
      <c r="W5" s="53" t="s">
        <v>421</v>
      </c>
    </row>
    <row r="6" s="45" customFormat="1" ht="24" customHeight="1" spans="2:23">
      <c r="B6" s="55"/>
      <c r="C6" s="55"/>
      <c r="D6" s="55"/>
      <c r="E6" s="55"/>
      <c r="F6" s="55"/>
      <c r="G6" s="53"/>
      <c r="H6" s="53" t="s">
        <v>422</v>
      </c>
      <c r="I6" s="61" t="s">
        <v>124</v>
      </c>
      <c r="J6" s="61"/>
      <c r="K6" s="61"/>
      <c r="L6" s="61"/>
      <c r="M6" s="61"/>
      <c r="N6" s="61"/>
      <c r="O6" s="61"/>
      <c r="P6" s="61" t="s">
        <v>125</v>
      </c>
      <c r="Q6" s="53"/>
      <c r="R6" s="53"/>
      <c r="S6" s="53"/>
      <c r="T6" s="53"/>
      <c r="U6" s="53"/>
      <c r="V6" s="53"/>
      <c r="W6" s="53"/>
    </row>
    <row r="7" s="45" customFormat="1" ht="69" customHeight="1" spans="2:23">
      <c r="B7" s="56"/>
      <c r="C7" s="56"/>
      <c r="D7" s="56"/>
      <c r="E7" s="56"/>
      <c r="F7" s="56"/>
      <c r="G7" s="53"/>
      <c r="H7" s="53"/>
      <c r="I7" s="53" t="s">
        <v>423</v>
      </c>
      <c r="J7" s="53" t="s">
        <v>424</v>
      </c>
      <c r="K7" s="53" t="s">
        <v>425</v>
      </c>
      <c r="L7" s="53" t="s">
        <v>426</v>
      </c>
      <c r="M7" s="53" t="s">
        <v>427</v>
      </c>
      <c r="N7" s="53" t="s">
        <v>428</v>
      </c>
      <c r="O7" s="53" t="s">
        <v>429</v>
      </c>
      <c r="P7" s="61"/>
      <c r="Q7" s="53"/>
      <c r="R7" s="53"/>
      <c r="S7" s="53"/>
      <c r="T7" s="53"/>
      <c r="U7" s="53"/>
      <c r="V7" s="53"/>
      <c r="W7" s="53"/>
    </row>
    <row r="8" s="44" customFormat="1" ht="27.75" customHeight="1" spans="2:23">
      <c r="B8" s="57" t="s">
        <v>114</v>
      </c>
      <c r="C8" s="57"/>
      <c r="D8" s="57"/>
      <c r="E8" s="57"/>
      <c r="F8" s="57"/>
      <c r="G8" s="58">
        <f>G9+G10+G11</f>
        <v>3998.52</v>
      </c>
      <c r="H8" s="58">
        <f>H9+H10+H11</f>
        <v>3495.85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="44" customFormat="1" ht="27.75" customHeight="1" spans="2:23">
      <c r="B9" s="57" t="s">
        <v>430</v>
      </c>
      <c r="C9" s="57"/>
      <c r="D9" s="57"/>
      <c r="E9" s="57" t="s">
        <v>279</v>
      </c>
      <c r="F9" s="57" t="s">
        <v>431</v>
      </c>
      <c r="G9" s="58">
        <f>H9+Q9</f>
        <v>3266.83</v>
      </c>
      <c r="H9" s="59">
        <v>2764.16</v>
      </c>
      <c r="I9" s="59"/>
      <c r="J9" s="59"/>
      <c r="K9" s="59"/>
      <c r="L9" s="59"/>
      <c r="M9" s="59"/>
      <c r="N9" s="59"/>
      <c r="O9" s="59"/>
      <c r="P9" s="59"/>
      <c r="Q9" s="59">
        <v>502.67</v>
      </c>
      <c r="R9" s="59"/>
      <c r="S9" s="59"/>
      <c r="T9" s="59"/>
      <c r="U9" s="59"/>
      <c r="V9" s="59"/>
      <c r="W9" s="59"/>
    </row>
    <row r="10" s="44" customFormat="1" ht="27.75" customHeight="1" spans="2:23">
      <c r="B10" s="57" t="s">
        <v>432</v>
      </c>
      <c r="C10" s="57"/>
      <c r="D10" s="57"/>
      <c r="E10" s="57" t="s">
        <v>279</v>
      </c>
      <c r="F10" s="57" t="s">
        <v>431</v>
      </c>
      <c r="G10" s="58">
        <f>H10</f>
        <v>581.69</v>
      </c>
      <c r="H10" s="59">
        <v>581.69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="46" customFormat="1" ht="23" customHeight="1" spans="2:24">
      <c r="B11" s="57" t="s">
        <v>433</v>
      </c>
      <c r="C11" s="60"/>
      <c r="D11" s="60"/>
      <c r="E11" s="60"/>
      <c r="F11" s="60"/>
      <c r="G11" s="58">
        <f>H11</f>
        <v>150</v>
      </c>
      <c r="H11" s="58">
        <v>150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44"/>
    </row>
    <row r="12" s="46" customFormat="1" ht="12" spans="2:24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="46" customFormat="1" ht="12" spans="2:24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="46" customFormat="1" ht="12" spans="2:24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="46" customFormat="1" ht="12" spans="2:24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="46" customFormat="1" ht="12" spans="2:2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="46" customFormat="1" ht="12" spans="2:24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="46" customFormat="1" ht="12" spans="2:24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="46" customFormat="1" ht="12" spans="2:24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="46" customFormat="1" ht="12" spans="2:24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="46" customFormat="1" ht="12" spans="2:24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="46" customFormat="1" ht="12" spans="2:24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="46" customFormat="1" ht="12" spans="2:24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="46" customFormat="1" ht="12" spans="2:24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="46" customFormat="1" ht="12" spans="2:24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="47" customFormat="1" spans="2:24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="47" customFormat="1" spans="2:24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="46" customFormat="1" ht="12" spans="2:24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="46" customFormat="1" ht="12" spans="2:24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="46" customFormat="1" ht="12" spans="2:24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="46" customFormat="1" ht="12" spans="2:24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="46" customFormat="1" ht="12" spans="2:24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="46" customFormat="1" ht="12" spans="2:24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="46" customFormat="1" ht="12" spans="2:24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="46" customFormat="1" ht="12" spans="2:24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="46" customFormat="1" ht="12" spans="2:24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="46" customFormat="1" ht="12" spans="2:24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="46" customFormat="1" ht="12" spans="2:24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="46" customFormat="1" ht="12" spans="2:24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="46" customFormat="1" ht="12" spans="2:24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="46" customFormat="1" ht="12" spans="2:24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="46" customFormat="1" ht="12" spans="2:24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56" s="46" customFormat="1" ht="12" spans="2:24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="46" customFormat="1" ht="12" spans="2:24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="46" customFormat="1" ht="12" spans="2:24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="46" customFormat="1" ht="12" spans="2:24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="46" customFormat="1" ht="12" spans="2:24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="46" customFormat="1" ht="12" spans="2:24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="46" customFormat="1" ht="12" spans="2:24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="46" customFormat="1" ht="12" spans="2:24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="46" customFormat="1" ht="12" spans="2:24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="46" customFormat="1" ht="12" spans="2:24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="46" customFormat="1" ht="12" spans="2:24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="46" customFormat="1" ht="12" spans="2:24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="46" customFormat="1" ht="12" spans="2:24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="46" customFormat="1" ht="12" spans="2:24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="46" customFormat="1" ht="12" spans="2:24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="46" customFormat="1" ht="12" spans="2:24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="46" customFormat="1" ht="12" spans="2:24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="46" customFormat="1" ht="12" spans="2:24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="46" customFormat="1" ht="12" spans="2:24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="46" customFormat="1" ht="12" spans="2:24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="46" customFormat="1" ht="12" spans="2:24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83" s="46" customFormat="1" ht="12" spans="2:24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="46" customFormat="1" ht="12" spans="2:24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="46" customFormat="1" ht="12" spans="2:24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="46" customFormat="1" ht="12" spans="2:24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="46" customFormat="1" ht="12" spans="2:24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="46" customFormat="1" ht="12" spans="2:24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="46" customFormat="1" ht="12" spans="2:24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="46" customFormat="1" ht="12" spans="2:24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="46" customFormat="1" ht="12" spans="2:24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="46" customFormat="1" ht="12" spans="2:24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="46" customFormat="1" ht="12" spans="2:24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9" s="48" customFormat="1" ht="12" spans="2:24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="49" customFormat="1" spans="2:24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="49" customFormat="1" spans="2:24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="46" customFormat="1" ht="12" spans="2:24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="46" customFormat="1" ht="12" spans="2:24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="46" customFormat="1" ht="12" spans="2:24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="46" customFormat="1" ht="12" spans="2:24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="46" customFormat="1" ht="12" spans="2:24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="46" customFormat="1" ht="12" spans="2:24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</sheetData>
  <mergeCells count="19">
    <mergeCell ref="B2:W2"/>
    <mergeCell ref="V4:W4"/>
    <mergeCell ref="H5:P5"/>
    <mergeCell ref="I6:O6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" right="0" top="1" bottom="1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opLeftCell="A10" workbookViewId="0">
      <selection activeCell="E21" sqref="E21"/>
    </sheetView>
  </sheetViews>
  <sheetFormatPr defaultColWidth="9" defaultRowHeight="14.25" outlineLevelCol="4"/>
  <cols>
    <col min="1" max="1" width="12.75" style="34" customWidth="1"/>
    <col min="2" max="2" width="11.875" style="34" customWidth="1"/>
    <col min="3" max="3" width="19" style="34" customWidth="1"/>
    <col min="4" max="4" width="28.875" style="34" customWidth="1"/>
    <col min="5" max="5" width="28.625" style="34" customWidth="1"/>
    <col min="6" max="16384" width="9" style="34"/>
  </cols>
  <sheetData>
    <row r="1" ht="18" customHeight="1" spans="5:5">
      <c r="E1" s="35" t="s">
        <v>434</v>
      </c>
    </row>
    <row r="2" ht="41" customHeight="1" spans="1:5">
      <c r="A2" s="36" t="s">
        <v>435</v>
      </c>
      <c r="B2" s="36"/>
      <c r="C2" s="36"/>
      <c r="D2" s="36"/>
      <c r="E2" s="36"/>
    </row>
    <row r="3" ht="23" customHeight="1" spans="5:5">
      <c r="E3" s="34" t="s">
        <v>112</v>
      </c>
    </row>
    <row r="4" ht="28" customHeight="1" spans="1:5">
      <c r="A4" s="37" t="s">
        <v>436</v>
      </c>
      <c r="B4" s="38" t="s">
        <v>437</v>
      </c>
      <c r="C4" s="39"/>
      <c r="D4" s="37" t="s">
        <v>438</v>
      </c>
      <c r="E4" s="37" t="s">
        <v>439</v>
      </c>
    </row>
    <row r="5" ht="28" customHeight="1" spans="1:5">
      <c r="A5" s="37" t="s">
        <v>440</v>
      </c>
      <c r="B5" s="37" t="s">
        <v>441</v>
      </c>
      <c r="C5" s="37"/>
      <c r="D5" s="37" t="s">
        <v>442</v>
      </c>
      <c r="E5" s="37" t="s">
        <v>443</v>
      </c>
    </row>
    <row r="6" ht="28" customHeight="1" spans="1:5">
      <c r="A6" s="37" t="s">
        <v>444</v>
      </c>
      <c r="B6" s="37">
        <v>40000</v>
      </c>
      <c r="C6" s="37"/>
      <c r="D6" s="40"/>
      <c r="E6" s="40"/>
    </row>
    <row r="7" ht="40" customHeight="1" spans="1:5">
      <c r="A7" s="37" t="s">
        <v>445</v>
      </c>
      <c r="B7" s="37" t="s">
        <v>446</v>
      </c>
      <c r="C7" s="37"/>
      <c r="D7" s="37"/>
      <c r="E7" s="37"/>
    </row>
    <row r="8" ht="24" customHeight="1" spans="1:5">
      <c r="A8" s="40" t="s">
        <v>447</v>
      </c>
      <c r="B8" s="41" t="s">
        <v>448</v>
      </c>
      <c r="C8" s="41" t="s">
        <v>449</v>
      </c>
      <c r="D8" s="41" t="s">
        <v>450</v>
      </c>
      <c r="E8" s="41" t="s">
        <v>451</v>
      </c>
    </row>
    <row r="9" ht="24" customHeight="1" spans="1:5">
      <c r="A9" s="42"/>
      <c r="B9" s="40" t="s">
        <v>452</v>
      </c>
      <c r="C9" s="40" t="s">
        <v>453</v>
      </c>
      <c r="D9" s="37" t="s">
        <v>454</v>
      </c>
      <c r="E9" s="37" t="s">
        <v>455</v>
      </c>
    </row>
    <row r="10" ht="24" customHeight="1" spans="1:5">
      <c r="A10" s="42"/>
      <c r="B10" s="42"/>
      <c r="C10" s="41"/>
      <c r="D10" s="37" t="s">
        <v>456</v>
      </c>
      <c r="E10" s="37" t="s">
        <v>457</v>
      </c>
    </row>
    <row r="11" ht="24" customHeight="1" spans="1:5">
      <c r="A11" s="42"/>
      <c r="B11" s="42"/>
      <c r="C11" s="40" t="s">
        <v>458</v>
      </c>
      <c r="D11" s="37" t="s">
        <v>459</v>
      </c>
      <c r="E11" s="43">
        <v>1</v>
      </c>
    </row>
    <row r="12" ht="24" customHeight="1" spans="1:5">
      <c r="A12" s="42"/>
      <c r="B12" s="42"/>
      <c r="C12" s="41"/>
      <c r="D12" s="37" t="s">
        <v>460</v>
      </c>
      <c r="E12" s="43">
        <v>1</v>
      </c>
    </row>
    <row r="13" ht="24" customHeight="1" spans="1:5">
      <c r="A13" s="42"/>
      <c r="B13" s="42"/>
      <c r="C13" s="40" t="s">
        <v>461</v>
      </c>
      <c r="D13" s="37" t="s">
        <v>462</v>
      </c>
      <c r="E13" s="37" t="s">
        <v>463</v>
      </c>
    </row>
    <row r="14" ht="24" customHeight="1" spans="1:5">
      <c r="A14" s="42"/>
      <c r="B14" s="42"/>
      <c r="C14" s="42"/>
      <c r="D14" s="34" t="s">
        <v>464</v>
      </c>
      <c r="E14" s="43">
        <v>1</v>
      </c>
    </row>
    <row r="15" ht="24" customHeight="1" spans="1:5">
      <c r="A15" s="42"/>
      <c r="B15" s="41"/>
      <c r="C15" s="41"/>
      <c r="D15" s="37" t="s">
        <v>465</v>
      </c>
      <c r="E15" s="37" t="s">
        <v>466</v>
      </c>
    </row>
    <row r="16" ht="24" customHeight="1" spans="1:5">
      <c r="A16" s="42"/>
      <c r="B16" s="40" t="s">
        <v>467</v>
      </c>
      <c r="C16" s="37" t="s">
        <v>468</v>
      </c>
      <c r="D16" s="37" t="s">
        <v>469</v>
      </c>
      <c r="E16" s="37" t="s">
        <v>470</v>
      </c>
    </row>
    <row r="17" ht="24" customHeight="1" spans="1:5">
      <c r="A17" s="42"/>
      <c r="B17" s="42"/>
      <c r="C17" s="40" t="s">
        <v>471</v>
      </c>
      <c r="D17" s="37" t="s">
        <v>472</v>
      </c>
      <c r="E17" s="37" t="s">
        <v>473</v>
      </c>
    </row>
    <row r="18" ht="24" customHeight="1" spans="1:5">
      <c r="A18" s="42"/>
      <c r="B18" s="42"/>
      <c r="C18" s="41"/>
      <c r="D18" s="37" t="s">
        <v>474</v>
      </c>
      <c r="E18" s="37" t="s">
        <v>475</v>
      </c>
    </row>
    <row r="19" ht="24" customHeight="1" spans="1:5">
      <c r="A19" s="42"/>
      <c r="B19" s="42"/>
      <c r="C19" s="37" t="s">
        <v>476</v>
      </c>
      <c r="D19" s="37" t="s">
        <v>477</v>
      </c>
      <c r="E19" s="37" t="s">
        <v>478</v>
      </c>
    </row>
    <row r="20" ht="33" customHeight="1" spans="1:5">
      <c r="A20" s="42"/>
      <c r="B20" s="42"/>
      <c r="C20" s="37" t="s">
        <v>479</v>
      </c>
      <c r="D20" s="37" t="s">
        <v>480</v>
      </c>
      <c r="E20" s="37" t="s">
        <v>481</v>
      </c>
    </row>
    <row r="21" ht="38" customHeight="1" spans="1:5">
      <c r="A21" s="41"/>
      <c r="B21" s="41"/>
      <c r="C21" s="37" t="s">
        <v>482</v>
      </c>
      <c r="D21" s="37" t="s">
        <v>483</v>
      </c>
      <c r="E21" s="37" t="s">
        <v>484</v>
      </c>
    </row>
  </sheetData>
  <mergeCells count="12">
    <mergeCell ref="A2:E2"/>
    <mergeCell ref="B4:C4"/>
    <mergeCell ref="B5:C5"/>
    <mergeCell ref="B6:C6"/>
    <mergeCell ref="B7:E7"/>
    <mergeCell ref="A8:A21"/>
    <mergeCell ref="B9:B15"/>
    <mergeCell ref="B16:B21"/>
    <mergeCell ref="C9:C10"/>
    <mergeCell ref="C11:C12"/>
    <mergeCell ref="C13:C15"/>
    <mergeCell ref="C17:C18"/>
  </mergeCells>
  <printOptions horizontalCentered="1"/>
  <pageMargins left="0" right="0" top="0.60625" bottom="0.409027777777778" header="0.511805555555556" footer="0.511805555555556"/>
  <pageSetup paperSize="9" orientation="portrait" horizont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topLeftCell="A12" workbookViewId="0">
      <selection activeCell="J5" sqref="J5"/>
    </sheetView>
  </sheetViews>
  <sheetFormatPr defaultColWidth="9" defaultRowHeight="14.25"/>
  <cols>
    <col min="1" max="1" width="7.375" style="4" customWidth="1"/>
    <col min="2" max="2" width="5.125" style="4" customWidth="1"/>
    <col min="3" max="3" width="9" style="4"/>
    <col min="4" max="4" width="10.25" style="4" customWidth="1"/>
    <col min="5" max="6" width="9" style="4"/>
    <col min="7" max="7" width="11.875" style="4" customWidth="1"/>
    <col min="8" max="16384" width="9" style="4"/>
  </cols>
  <sheetData>
    <row r="1" s="1" customFormat="1" ht="27" spans="1:9">
      <c r="A1" s="5" t="s">
        <v>485</v>
      </c>
      <c r="B1" s="5"/>
      <c r="C1" s="5"/>
      <c r="D1" s="5"/>
      <c r="E1" s="5"/>
      <c r="F1" s="5"/>
      <c r="G1" s="5"/>
      <c r="H1" s="5"/>
      <c r="I1" s="5"/>
    </row>
    <row r="2" s="2" customFormat="1" ht="26.25" customHeight="1" spans="1:9">
      <c r="A2" s="6" t="s">
        <v>486</v>
      </c>
      <c r="B2" s="6"/>
      <c r="C2" s="6"/>
      <c r="D2" s="6"/>
      <c r="E2" s="6"/>
      <c r="F2" s="7"/>
      <c r="G2" s="7"/>
      <c r="H2" s="7"/>
      <c r="I2" s="7"/>
    </row>
    <row r="3" s="3" customFormat="1" ht="26.25" customHeight="1" spans="1:9">
      <c r="A3" s="8" t="s">
        <v>487</v>
      </c>
      <c r="B3" s="9"/>
      <c r="C3" s="10" t="s">
        <v>270</v>
      </c>
      <c r="D3" s="10"/>
      <c r="E3" s="10" t="s">
        <v>111</v>
      </c>
      <c r="F3" s="10"/>
      <c r="G3" s="10"/>
      <c r="H3" s="10"/>
      <c r="I3" s="26"/>
    </row>
    <row r="4" s="3" customFormat="1" ht="26.25" customHeight="1" spans="1:9">
      <c r="A4" s="11"/>
      <c r="B4" s="12"/>
      <c r="C4" s="13" t="s">
        <v>488</v>
      </c>
      <c r="D4" s="13"/>
      <c r="E4" s="13" t="s">
        <v>489</v>
      </c>
      <c r="F4" s="14"/>
      <c r="G4" s="14"/>
      <c r="H4" s="14"/>
      <c r="I4" s="27"/>
    </row>
    <row r="5" s="4" customFormat="1" ht="26.25" customHeight="1" spans="1:9">
      <c r="A5" s="11"/>
      <c r="B5" s="12"/>
      <c r="C5" s="15" t="s">
        <v>490</v>
      </c>
      <c r="D5" s="13"/>
      <c r="E5" s="13" t="s">
        <v>491</v>
      </c>
      <c r="F5" s="13"/>
      <c r="G5" s="13" t="s">
        <v>492</v>
      </c>
      <c r="H5" s="173" t="s">
        <v>493</v>
      </c>
      <c r="I5" s="28"/>
    </row>
    <row r="6" s="4" customFormat="1" ht="26.25" customHeight="1" spans="1:9">
      <c r="A6" s="11"/>
      <c r="B6" s="12"/>
      <c r="C6" s="13" t="s">
        <v>494</v>
      </c>
      <c r="D6" s="13"/>
      <c r="E6" s="13"/>
      <c r="F6" s="13"/>
      <c r="G6" s="13" t="s">
        <v>495</v>
      </c>
      <c r="H6" s="13"/>
      <c r="I6" s="28"/>
    </row>
    <row r="7" s="4" customFormat="1" ht="50.25" customHeight="1" spans="1:9">
      <c r="A7" s="11"/>
      <c r="B7" s="12"/>
      <c r="C7" s="13" t="s">
        <v>496</v>
      </c>
      <c r="D7" s="13"/>
      <c r="E7" s="16" t="s">
        <v>497</v>
      </c>
      <c r="F7" s="17"/>
      <c r="G7" s="17"/>
      <c r="H7" s="17"/>
      <c r="I7" s="29"/>
    </row>
    <row r="8" s="4" customFormat="1" ht="26.25" customHeight="1" spans="1:9">
      <c r="A8" s="11"/>
      <c r="B8" s="12"/>
      <c r="C8" s="18" t="s">
        <v>498</v>
      </c>
      <c r="D8" s="18"/>
      <c r="E8" s="18"/>
      <c r="F8" s="18"/>
      <c r="G8" s="18"/>
      <c r="H8" s="18"/>
      <c r="I8" s="30"/>
    </row>
    <row r="9" s="4" customFormat="1" ht="26.25" customHeight="1" spans="1:9">
      <c r="A9" s="11"/>
      <c r="B9" s="12"/>
      <c r="C9" s="13" t="s">
        <v>499</v>
      </c>
      <c r="D9" s="13"/>
      <c r="E9" s="13" t="s">
        <v>500</v>
      </c>
      <c r="F9" s="13"/>
      <c r="G9" s="13" t="s">
        <v>501</v>
      </c>
      <c r="H9" s="13" t="s">
        <v>502</v>
      </c>
      <c r="I9" s="28"/>
    </row>
    <row r="10" s="4" customFormat="1" ht="26.25" customHeight="1" spans="1:9">
      <c r="A10" s="11"/>
      <c r="B10" s="12"/>
      <c r="C10" s="13">
        <v>77634</v>
      </c>
      <c r="D10" s="13"/>
      <c r="E10" s="13">
        <v>77634</v>
      </c>
      <c r="F10" s="13"/>
      <c r="G10" s="13"/>
      <c r="H10" s="13"/>
      <c r="I10" s="28"/>
    </row>
    <row r="11" s="4" customFormat="1" ht="26.25" customHeight="1" spans="1:9">
      <c r="A11" s="11"/>
      <c r="B11" s="12"/>
      <c r="C11" s="18" t="s">
        <v>503</v>
      </c>
      <c r="D11" s="18"/>
      <c r="E11" s="18"/>
      <c r="F11" s="18"/>
      <c r="G11" s="18"/>
      <c r="H11" s="18"/>
      <c r="I11" s="30"/>
    </row>
    <row r="12" s="4" customFormat="1" ht="26.25" customHeight="1" spans="1:9">
      <c r="A12" s="11"/>
      <c r="B12" s="12"/>
      <c r="C12" s="13" t="s">
        <v>504</v>
      </c>
      <c r="D12" s="13"/>
      <c r="E12" s="13" t="s">
        <v>223</v>
      </c>
      <c r="F12" s="13"/>
      <c r="G12" s="13" t="s">
        <v>224</v>
      </c>
      <c r="H12" s="13"/>
      <c r="I12" s="28"/>
    </row>
    <row r="13" s="4" customFormat="1" ht="26.25" customHeight="1" spans="1:9">
      <c r="A13" s="11"/>
      <c r="B13" s="12"/>
      <c r="C13" s="13">
        <v>77634</v>
      </c>
      <c r="D13" s="13"/>
      <c r="E13" s="19">
        <v>6278</v>
      </c>
      <c r="F13" s="19"/>
      <c r="G13" s="13">
        <v>71356</v>
      </c>
      <c r="H13" s="13"/>
      <c r="I13" s="28"/>
    </row>
    <row r="14" s="4" customFormat="1" ht="26.25" customHeight="1" spans="1:9">
      <c r="A14" s="11"/>
      <c r="B14" s="12"/>
      <c r="C14" s="13" t="s">
        <v>505</v>
      </c>
      <c r="D14" s="13"/>
      <c r="E14" s="18" t="s">
        <v>506</v>
      </c>
      <c r="F14" s="18"/>
      <c r="G14" s="18"/>
      <c r="H14" s="18"/>
      <c r="I14" s="30"/>
    </row>
    <row r="15" s="4" customFormat="1" ht="33.75" customHeight="1" spans="1:9">
      <c r="A15" s="11"/>
      <c r="B15" s="12"/>
      <c r="C15" s="13" t="s">
        <v>379</v>
      </c>
      <c r="D15" s="13"/>
      <c r="E15" s="13" t="s">
        <v>507</v>
      </c>
      <c r="F15" s="13"/>
      <c r="G15" s="13" t="s">
        <v>508</v>
      </c>
      <c r="H15" s="13"/>
      <c r="I15" s="28" t="s">
        <v>114</v>
      </c>
    </row>
    <row r="16" s="4" customFormat="1" ht="26.25" customHeight="1" spans="1:9">
      <c r="A16" s="11"/>
      <c r="B16" s="12"/>
      <c r="C16" s="13">
        <v>10</v>
      </c>
      <c r="D16" s="13"/>
      <c r="E16" s="13">
        <v>2.2</v>
      </c>
      <c r="F16" s="13"/>
      <c r="G16" s="13">
        <v>9</v>
      </c>
      <c r="H16" s="13"/>
      <c r="I16" s="28">
        <v>21.2</v>
      </c>
    </row>
    <row r="17" s="4" customFormat="1" ht="15.75" customHeight="1" spans="1:9">
      <c r="A17" s="11" t="s">
        <v>509</v>
      </c>
      <c r="B17" s="12"/>
      <c r="C17" s="20" t="s">
        <v>510</v>
      </c>
      <c r="D17" s="21"/>
      <c r="E17" s="21"/>
      <c r="F17" s="21"/>
      <c r="G17" s="21"/>
      <c r="H17" s="21"/>
      <c r="I17" s="31"/>
    </row>
    <row r="18" s="4" customFormat="1" ht="15.75" customHeight="1" spans="1:9">
      <c r="A18" s="11"/>
      <c r="B18" s="12"/>
      <c r="C18" s="22"/>
      <c r="D18" s="23"/>
      <c r="E18" s="23"/>
      <c r="F18" s="23"/>
      <c r="G18" s="23"/>
      <c r="H18" s="23"/>
      <c r="I18" s="32"/>
    </row>
    <row r="19" s="4" customFormat="1" ht="15.75" customHeight="1" spans="1:9">
      <c r="A19" s="11"/>
      <c r="B19" s="12"/>
      <c r="C19" s="22"/>
      <c r="D19" s="23"/>
      <c r="E19" s="23"/>
      <c r="F19" s="23"/>
      <c r="G19" s="23"/>
      <c r="H19" s="23"/>
      <c r="I19" s="32"/>
    </row>
    <row r="20" s="4" customFormat="1" ht="68.25" customHeight="1" spans="1:9">
      <c r="A20" s="11"/>
      <c r="B20" s="12"/>
      <c r="C20" s="22"/>
      <c r="D20" s="23"/>
      <c r="E20" s="23"/>
      <c r="F20" s="23"/>
      <c r="G20" s="23"/>
      <c r="H20" s="23"/>
      <c r="I20" s="32"/>
    </row>
    <row r="21" s="4" customFormat="1" ht="25.5" customHeight="1" spans="1:9">
      <c r="A21" s="11"/>
      <c r="B21" s="12"/>
      <c r="C21" s="24"/>
      <c r="D21" s="25"/>
      <c r="E21" s="25"/>
      <c r="F21" s="25"/>
      <c r="G21" s="25"/>
      <c r="H21" s="25"/>
      <c r="I21" s="33"/>
    </row>
  </sheetData>
  <mergeCells count="39">
    <mergeCell ref="A1:I1"/>
    <mergeCell ref="A2:E2"/>
    <mergeCell ref="C3:D3"/>
    <mergeCell ref="E3:I3"/>
    <mergeCell ref="C4:D4"/>
    <mergeCell ref="E4:I4"/>
    <mergeCell ref="C5:D5"/>
    <mergeCell ref="E5:F5"/>
    <mergeCell ref="H5:I5"/>
    <mergeCell ref="C6:D6"/>
    <mergeCell ref="E6:F6"/>
    <mergeCell ref="H6:I6"/>
    <mergeCell ref="C7:D7"/>
    <mergeCell ref="E7:I7"/>
    <mergeCell ref="C8:I8"/>
    <mergeCell ref="C9:D9"/>
    <mergeCell ref="E9:F9"/>
    <mergeCell ref="H9:I9"/>
    <mergeCell ref="C10:D10"/>
    <mergeCell ref="E10:F10"/>
    <mergeCell ref="H10:I10"/>
    <mergeCell ref="C11:I11"/>
    <mergeCell ref="C12:D12"/>
    <mergeCell ref="E12:F12"/>
    <mergeCell ref="G12:I12"/>
    <mergeCell ref="C13:D13"/>
    <mergeCell ref="E13:F13"/>
    <mergeCell ref="G13:I13"/>
    <mergeCell ref="C14:D14"/>
    <mergeCell ref="E14:I14"/>
    <mergeCell ref="C15:D15"/>
    <mergeCell ref="E15:F15"/>
    <mergeCell ref="G15:H15"/>
    <mergeCell ref="C16:D16"/>
    <mergeCell ref="E16:F16"/>
    <mergeCell ref="G16:H16"/>
    <mergeCell ref="A3:B16"/>
    <mergeCell ref="A17:B21"/>
    <mergeCell ref="C17:I21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opLeftCell="A7" workbookViewId="0">
      <selection activeCell="C10" sqref="C10"/>
    </sheetView>
  </sheetViews>
  <sheetFormatPr defaultColWidth="9" defaultRowHeight="13.5" outlineLevelCol="7"/>
  <cols>
    <col min="1" max="1" width="32.5" style="103" customWidth="1"/>
    <col min="2" max="2" width="9.75" style="103" customWidth="1"/>
    <col min="3" max="3" width="25" style="103" customWidth="1"/>
    <col min="4" max="4" width="10.5" style="103" customWidth="1"/>
    <col min="5" max="5" width="28.375" style="103" customWidth="1"/>
    <col min="6" max="6" width="10.125" style="103" customWidth="1"/>
    <col min="7" max="7" width="21.125" style="103" customWidth="1"/>
    <col min="8" max="8" width="10.25" style="103" customWidth="1"/>
    <col min="9" max="9" width="9.76666666666667" style="103" customWidth="1"/>
    <col min="10" max="16384" width="9" style="103"/>
  </cols>
  <sheetData>
    <row r="1" ht="16.35" customHeight="1" spans="1:8">
      <c r="A1" s="104"/>
      <c r="H1" s="162" t="s">
        <v>5</v>
      </c>
    </row>
    <row r="2" ht="36.2" customHeight="1" spans="1:8">
      <c r="A2" s="163" t="s">
        <v>6</v>
      </c>
      <c r="B2" s="163"/>
      <c r="C2" s="163"/>
      <c r="D2" s="163"/>
      <c r="E2" s="163"/>
      <c r="F2" s="163"/>
      <c r="G2" s="163"/>
      <c r="H2" s="163"/>
    </row>
    <row r="3" ht="26.7" customHeight="1" spans="1:8">
      <c r="A3" s="164" t="s">
        <v>7</v>
      </c>
      <c r="B3" s="164"/>
      <c r="C3" s="164"/>
      <c r="D3" s="164"/>
      <c r="E3" s="164"/>
      <c r="F3" s="164"/>
      <c r="G3" s="164"/>
      <c r="H3" s="164"/>
    </row>
    <row r="4" ht="26.7" customHeight="1" spans="1:8">
      <c r="A4" s="164"/>
      <c r="B4" s="164"/>
      <c r="C4" s="164"/>
      <c r="G4" s="165" t="s">
        <v>8</v>
      </c>
      <c r="H4" s="165"/>
    </row>
    <row r="5" ht="42.25" customHeight="1" spans="1:8">
      <c r="A5" s="166" t="s">
        <v>9</v>
      </c>
      <c r="B5" s="166"/>
      <c r="C5" s="166" t="s">
        <v>10</v>
      </c>
      <c r="D5" s="166"/>
      <c r="E5" s="166"/>
      <c r="F5" s="166"/>
      <c r="G5" s="166"/>
      <c r="H5" s="166"/>
    </row>
    <row r="6" ht="38.8" customHeight="1" spans="1:8">
      <c r="A6" s="166" t="s">
        <v>11</v>
      </c>
      <c r="B6" s="166" t="s">
        <v>12</v>
      </c>
      <c r="C6" s="166" t="s">
        <v>13</v>
      </c>
      <c r="D6" s="166" t="s">
        <v>12</v>
      </c>
      <c r="E6" s="166" t="s">
        <v>14</v>
      </c>
      <c r="F6" s="166" t="s">
        <v>12</v>
      </c>
      <c r="G6" s="166" t="s">
        <v>15</v>
      </c>
      <c r="H6" s="166" t="s">
        <v>12</v>
      </c>
    </row>
    <row r="7" ht="29.3" customHeight="1" spans="1:8">
      <c r="A7" s="167" t="s">
        <v>16</v>
      </c>
      <c r="B7" s="116">
        <f>B8</f>
        <v>77034</v>
      </c>
      <c r="C7" s="168" t="s">
        <v>17</v>
      </c>
      <c r="D7" s="169">
        <v>12212</v>
      </c>
      <c r="E7" s="167" t="s">
        <v>18</v>
      </c>
      <c r="F7" s="113">
        <f>F8+F9+F10</f>
        <v>6278</v>
      </c>
      <c r="G7" s="168" t="s">
        <v>19</v>
      </c>
      <c r="H7" s="116">
        <v>5664</v>
      </c>
    </row>
    <row r="8" ht="29.3" customHeight="1" spans="1:8">
      <c r="A8" s="168" t="s">
        <v>20</v>
      </c>
      <c r="B8" s="116">
        <v>77034</v>
      </c>
      <c r="C8" s="168" t="s">
        <v>21</v>
      </c>
      <c r="D8" s="169"/>
      <c r="E8" s="168" t="s">
        <v>22</v>
      </c>
      <c r="F8" s="116">
        <v>5664</v>
      </c>
      <c r="G8" s="168" t="s">
        <v>23</v>
      </c>
      <c r="H8" s="116">
        <f>F9+F13</f>
        <v>3095</v>
      </c>
    </row>
    <row r="9" ht="29.3" customHeight="1" spans="1:8">
      <c r="A9" s="167" t="s">
        <v>24</v>
      </c>
      <c r="B9" s="116"/>
      <c r="C9" s="168" t="s">
        <v>25</v>
      </c>
      <c r="D9" s="169"/>
      <c r="E9" s="168" t="s">
        <v>26</v>
      </c>
      <c r="F9" s="116">
        <v>600</v>
      </c>
      <c r="G9" s="168" t="s">
        <v>27</v>
      </c>
      <c r="H9" s="116">
        <f>F17</f>
        <v>1814</v>
      </c>
    </row>
    <row r="10" ht="29.3" customHeight="1" spans="1:8">
      <c r="A10" s="168" t="s">
        <v>28</v>
      </c>
      <c r="B10" s="116"/>
      <c r="C10" s="168" t="s">
        <v>29</v>
      </c>
      <c r="D10" s="169">
        <v>180</v>
      </c>
      <c r="E10" s="168" t="s">
        <v>30</v>
      </c>
      <c r="F10" s="116">
        <v>14</v>
      </c>
      <c r="G10" s="168" t="s">
        <v>31</v>
      </c>
      <c r="H10" s="116"/>
    </row>
    <row r="11" ht="29.3" customHeight="1" spans="1:8">
      <c r="A11" s="168" t="s">
        <v>32</v>
      </c>
      <c r="B11" s="116"/>
      <c r="C11" s="168" t="s">
        <v>33</v>
      </c>
      <c r="D11" s="169"/>
      <c r="E11" s="167" t="s">
        <v>34</v>
      </c>
      <c r="F11" s="113">
        <f>F12+F13+F14+F15+F16+F17+F18+F19+F20+F21</f>
        <v>71356</v>
      </c>
      <c r="G11" s="168" t="s">
        <v>35</v>
      </c>
      <c r="H11" s="116"/>
    </row>
    <row r="12" ht="29.3" customHeight="1" spans="1:8">
      <c r="A12" s="168" t="s">
        <v>36</v>
      </c>
      <c r="B12" s="116"/>
      <c r="C12" s="168" t="s">
        <v>37</v>
      </c>
      <c r="D12" s="169">
        <v>20000</v>
      </c>
      <c r="E12" s="168" t="s">
        <v>38</v>
      </c>
      <c r="F12" s="116"/>
      <c r="G12" s="168" t="s">
        <v>39</v>
      </c>
      <c r="H12" s="116"/>
    </row>
    <row r="13" ht="29.3" customHeight="1" spans="1:8">
      <c r="A13" s="168" t="s">
        <v>40</v>
      </c>
      <c r="B13" s="116"/>
      <c r="C13" s="168" t="s">
        <v>41</v>
      </c>
      <c r="D13" s="169">
        <v>100</v>
      </c>
      <c r="E13" s="168" t="s">
        <v>42</v>
      </c>
      <c r="F13" s="116">
        <v>2495</v>
      </c>
      <c r="G13" s="168" t="s">
        <v>43</v>
      </c>
      <c r="H13" s="116">
        <f>F19</f>
        <v>55150</v>
      </c>
    </row>
    <row r="14" ht="29.3" customHeight="1" spans="1:8">
      <c r="A14" s="168" t="s">
        <v>44</v>
      </c>
      <c r="B14" s="116"/>
      <c r="C14" s="168" t="s">
        <v>45</v>
      </c>
      <c r="D14" s="169">
        <v>1179</v>
      </c>
      <c r="E14" s="168" t="s">
        <v>46</v>
      </c>
      <c r="F14" s="116">
        <v>545</v>
      </c>
      <c r="G14" s="168" t="s">
        <v>47</v>
      </c>
      <c r="H14" s="116"/>
    </row>
    <row r="15" ht="29.3" customHeight="1" spans="1:8">
      <c r="A15" s="168" t="s">
        <v>48</v>
      </c>
      <c r="B15" s="116"/>
      <c r="C15" s="168" t="s">
        <v>49</v>
      </c>
      <c r="D15" s="169"/>
      <c r="E15" s="168" t="s">
        <v>50</v>
      </c>
      <c r="F15" s="116"/>
      <c r="G15" s="168" t="s">
        <v>51</v>
      </c>
      <c r="H15" s="116">
        <f>F10+F14</f>
        <v>559</v>
      </c>
    </row>
    <row r="16" ht="29.3" customHeight="1" spans="1:8">
      <c r="A16" s="168" t="s">
        <v>52</v>
      </c>
      <c r="B16" s="116"/>
      <c r="C16" s="168" t="s">
        <v>53</v>
      </c>
      <c r="D16" s="169">
        <v>699</v>
      </c>
      <c r="E16" s="168" t="s">
        <v>54</v>
      </c>
      <c r="F16" s="116"/>
      <c r="G16" s="168" t="s">
        <v>55</v>
      </c>
      <c r="H16" s="116"/>
    </row>
    <row r="17" ht="29.3" customHeight="1" spans="1:8">
      <c r="A17" s="168" t="s">
        <v>56</v>
      </c>
      <c r="B17" s="116"/>
      <c r="C17" s="168" t="s">
        <v>57</v>
      </c>
      <c r="D17" s="169">
        <v>1555</v>
      </c>
      <c r="E17" s="168" t="s">
        <v>58</v>
      </c>
      <c r="F17" s="116">
        <v>1814</v>
      </c>
      <c r="G17" s="168" t="s">
        <v>59</v>
      </c>
      <c r="H17" s="116"/>
    </row>
    <row r="18" ht="29.3" customHeight="1" spans="1:8">
      <c r="A18" s="168" t="s">
        <v>60</v>
      </c>
      <c r="B18" s="116"/>
      <c r="C18" s="168" t="s">
        <v>61</v>
      </c>
      <c r="D18" s="169">
        <f>2539+600</f>
        <v>3139</v>
      </c>
      <c r="E18" s="168" t="s">
        <v>62</v>
      </c>
      <c r="F18" s="116"/>
      <c r="G18" s="168" t="s">
        <v>63</v>
      </c>
      <c r="H18" s="116"/>
    </row>
    <row r="19" ht="29.3" customHeight="1" spans="1:8">
      <c r="A19" s="168" t="s">
        <v>64</v>
      </c>
      <c r="B19" s="116"/>
      <c r="C19" s="168" t="s">
        <v>65</v>
      </c>
      <c r="D19" s="169">
        <v>510</v>
      </c>
      <c r="E19" s="168" t="s">
        <v>66</v>
      </c>
      <c r="F19" s="116">
        <v>55150</v>
      </c>
      <c r="G19" s="168" t="s">
        <v>67</v>
      </c>
      <c r="H19" s="116"/>
    </row>
    <row r="20" ht="29.3" customHeight="1" spans="1:8">
      <c r="A20" s="168" t="s">
        <v>68</v>
      </c>
      <c r="B20" s="116"/>
      <c r="C20" s="168" t="s">
        <v>69</v>
      </c>
      <c r="D20" s="169">
        <v>80</v>
      </c>
      <c r="E20" s="168" t="s">
        <v>70</v>
      </c>
      <c r="F20" s="116"/>
      <c r="G20" s="168" t="s">
        <v>71</v>
      </c>
      <c r="H20" s="116">
        <f>F21</f>
        <v>11352</v>
      </c>
    </row>
    <row r="21" ht="29.3" customHeight="1" spans="1:8">
      <c r="A21" s="167" t="s">
        <v>72</v>
      </c>
      <c r="B21" s="113">
        <v>600</v>
      </c>
      <c r="C21" s="168" t="s">
        <v>73</v>
      </c>
      <c r="D21" s="169">
        <v>35090</v>
      </c>
      <c r="E21" s="168" t="s">
        <v>74</v>
      </c>
      <c r="F21" s="116">
        <v>11352</v>
      </c>
      <c r="G21" s="168"/>
      <c r="H21" s="116"/>
    </row>
    <row r="22" ht="29.3" customHeight="1" spans="1:8">
      <c r="A22" s="167" t="s">
        <v>75</v>
      </c>
      <c r="B22" s="113"/>
      <c r="C22" s="168" t="s">
        <v>76</v>
      </c>
      <c r="D22" s="169"/>
      <c r="E22" s="167" t="s">
        <v>77</v>
      </c>
      <c r="F22" s="113"/>
      <c r="G22" s="168"/>
      <c r="H22" s="116"/>
    </row>
    <row r="23" ht="29.3" customHeight="1" spans="1:8">
      <c r="A23" s="167" t="s">
        <v>78</v>
      </c>
      <c r="B23" s="113"/>
      <c r="C23" s="168" t="s">
        <v>79</v>
      </c>
      <c r="D23" s="169">
        <v>30</v>
      </c>
      <c r="E23" s="168"/>
      <c r="F23" s="168"/>
      <c r="G23" s="168"/>
      <c r="H23" s="116"/>
    </row>
    <row r="24" ht="29.3" customHeight="1" spans="1:8">
      <c r="A24" s="167" t="s">
        <v>80</v>
      </c>
      <c r="B24" s="113"/>
      <c r="C24" s="168" t="s">
        <v>81</v>
      </c>
      <c r="D24" s="169"/>
      <c r="E24" s="168"/>
      <c r="F24" s="168"/>
      <c r="G24" s="168"/>
      <c r="H24" s="116"/>
    </row>
    <row r="25" ht="29.3" customHeight="1" spans="1:8">
      <c r="A25" s="167" t="s">
        <v>82</v>
      </c>
      <c r="B25" s="113">
        <f>B26</f>
        <v>0</v>
      </c>
      <c r="C25" s="168" t="s">
        <v>83</v>
      </c>
      <c r="D25" s="169">
        <v>630</v>
      </c>
      <c r="E25" s="168"/>
      <c r="F25" s="168"/>
      <c r="G25" s="168"/>
      <c r="H25" s="116"/>
    </row>
    <row r="26" ht="29.3" customHeight="1" spans="1:8">
      <c r="A26" s="168" t="s">
        <v>84</v>
      </c>
      <c r="B26" s="116"/>
      <c r="C26" s="168" t="s">
        <v>85</v>
      </c>
      <c r="D26" s="169">
        <v>335</v>
      </c>
      <c r="E26" s="168"/>
      <c r="F26" s="168"/>
      <c r="G26" s="168"/>
      <c r="H26" s="116"/>
    </row>
    <row r="27" ht="29.3" customHeight="1" spans="1:8">
      <c r="A27" s="168" t="s">
        <v>86</v>
      </c>
      <c r="B27" s="116"/>
      <c r="C27" s="168" t="s">
        <v>87</v>
      </c>
      <c r="D27" s="169"/>
      <c r="E27" s="168"/>
      <c r="F27" s="168"/>
      <c r="G27" s="168"/>
      <c r="H27" s="116"/>
    </row>
    <row r="28" ht="29.3" customHeight="1" spans="1:8">
      <c r="A28" s="168" t="s">
        <v>88</v>
      </c>
      <c r="B28" s="116"/>
      <c r="C28" s="168" t="s">
        <v>89</v>
      </c>
      <c r="D28" s="169"/>
      <c r="E28" s="168"/>
      <c r="F28" s="168"/>
      <c r="G28" s="168"/>
      <c r="H28" s="116"/>
    </row>
    <row r="29" ht="29.3" customHeight="1" spans="1:8">
      <c r="A29" s="167" t="s">
        <v>90</v>
      </c>
      <c r="B29" s="113"/>
      <c r="C29" s="168" t="s">
        <v>91</v>
      </c>
      <c r="D29" s="169">
        <v>890</v>
      </c>
      <c r="E29" s="168"/>
      <c r="F29" s="168"/>
      <c r="G29" s="168"/>
      <c r="H29" s="116"/>
    </row>
    <row r="30" ht="29.3" customHeight="1" spans="1:8">
      <c r="A30" s="167" t="s">
        <v>92</v>
      </c>
      <c r="B30" s="113"/>
      <c r="C30" s="168" t="s">
        <v>93</v>
      </c>
      <c r="D30" s="169"/>
      <c r="E30" s="168"/>
      <c r="F30" s="168"/>
      <c r="G30" s="168"/>
      <c r="H30" s="116"/>
    </row>
    <row r="31" ht="29.3" customHeight="1" spans="1:8">
      <c r="A31" s="167" t="s">
        <v>94</v>
      </c>
      <c r="B31" s="113"/>
      <c r="C31" s="168" t="s">
        <v>95</v>
      </c>
      <c r="D31" s="169">
        <v>1005</v>
      </c>
      <c r="E31" s="168"/>
      <c r="F31" s="168"/>
      <c r="G31" s="168"/>
      <c r="H31" s="116"/>
    </row>
    <row r="32" ht="29.3" customHeight="1" spans="1:8">
      <c r="A32" s="167" t="s">
        <v>96</v>
      </c>
      <c r="B32" s="113"/>
      <c r="C32" s="168" t="s">
        <v>97</v>
      </c>
      <c r="D32" s="169"/>
      <c r="E32" s="168"/>
      <c r="F32" s="168"/>
      <c r="G32" s="168"/>
      <c r="H32" s="116"/>
    </row>
    <row r="33" ht="29.3" customHeight="1" spans="1:8">
      <c r="A33" s="167" t="s">
        <v>98</v>
      </c>
      <c r="B33" s="113"/>
      <c r="C33" s="168" t="s">
        <v>99</v>
      </c>
      <c r="D33" s="169"/>
      <c r="E33" s="168"/>
      <c r="F33" s="168"/>
      <c r="G33" s="168"/>
      <c r="H33" s="116"/>
    </row>
    <row r="34" ht="29.3" customHeight="1" spans="1:8">
      <c r="A34" s="168"/>
      <c r="B34" s="168"/>
      <c r="C34" s="168" t="s">
        <v>100</v>
      </c>
      <c r="D34" s="169"/>
      <c r="E34" s="168"/>
      <c r="F34" s="168"/>
      <c r="G34" s="168"/>
      <c r="H34" s="168"/>
    </row>
    <row r="35" ht="29.3" customHeight="1" spans="1:8">
      <c r="A35" s="168"/>
      <c r="B35" s="168"/>
      <c r="C35" s="168" t="s">
        <v>101</v>
      </c>
      <c r="D35" s="169"/>
      <c r="E35" s="168"/>
      <c r="F35" s="168"/>
      <c r="G35" s="168"/>
      <c r="H35" s="168"/>
    </row>
    <row r="36" ht="29.3" customHeight="1" spans="1:8">
      <c r="A36" s="168"/>
      <c r="B36" s="168"/>
      <c r="C36" s="168" t="s">
        <v>102</v>
      </c>
      <c r="D36" s="169"/>
      <c r="E36" s="168"/>
      <c r="F36" s="168"/>
      <c r="G36" s="168"/>
      <c r="H36" s="168"/>
    </row>
    <row r="37" ht="29.3" customHeight="1" spans="1:8">
      <c r="A37" s="168"/>
      <c r="B37" s="168"/>
      <c r="C37" s="168"/>
      <c r="D37" s="168"/>
      <c r="E37" s="168"/>
      <c r="F37" s="168"/>
      <c r="G37" s="168"/>
      <c r="H37" s="168"/>
    </row>
    <row r="38" ht="29.3" customHeight="1" spans="1:8">
      <c r="A38" s="168"/>
      <c r="B38" s="168"/>
      <c r="C38" s="168"/>
      <c r="D38" s="168"/>
      <c r="E38" s="168"/>
      <c r="F38" s="168"/>
      <c r="G38" s="168"/>
      <c r="H38" s="168"/>
    </row>
    <row r="39" ht="29.3" customHeight="1" spans="1:8">
      <c r="A39" s="168"/>
      <c r="B39" s="168"/>
      <c r="C39" s="168"/>
      <c r="D39" s="168"/>
      <c r="E39" s="168"/>
      <c r="F39" s="168"/>
      <c r="G39" s="168"/>
      <c r="H39" s="168"/>
    </row>
    <row r="40" ht="29.3" customHeight="1" spans="1:8">
      <c r="A40" s="167" t="s">
        <v>103</v>
      </c>
      <c r="B40" s="113">
        <f>B7+B21+B22+B23+B24+B29+B30+B31+B32+B33</f>
        <v>77634</v>
      </c>
      <c r="C40" s="167" t="s">
        <v>104</v>
      </c>
      <c r="D40" s="113">
        <f>SUM(D7:D39)</f>
        <v>77634</v>
      </c>
      <c r="E40" s="167" t="s">
        <v>104</v>
      </c>
      <c r="F40" s="113">
        <f>F7+F11</f>
        <v>77634</v>
      </c>
      <c r="G40" s="167" t="s">
        <v>104</v>
      </c>
      <c r="H40" s="113">
        <f>H7+H8+H9+H10+H11+H12+H13+H14+H15+H16+H17+H18+H19+H20</f>
        <v>77634</v>
      </c>
    </row>
    <row r="41" ht="29.3" customHeight="1" spans="1:8">
      <c r="A41" s="167" t="s">
        <v>105</v>
      </c>
      <c r="B41" s="113"/>
      <c r="C41" s="167" t="s">
        <v>106</v>
      </c>
      <c r="D41" s="113"/>
      <c r="E41" s="167" t="s">
        <v>106</v>
      </c>
      <c r="F41" s="113"/>
      <c r="G41" s="167" t="s">
        <v>106</v>
      </c>
      <c r="H41" s="113"/>
    </row>
    <row r="42" ht="29.3" customHeight="1" spans="1:8">
      <c r="A42" s="168"/>
      <c r="B42" s="116"/>
      <c r="C42" s="168"/>
      <c r="D42" s="116"/>
      <c r="E42" s="167"/>
      <c r="F42" s="113"/>
      <c r="G42" s="167"/>
      <c r="H42" s="113"/>
    </row>
    <row r="43" ht="29.3" customHeight="1" spans="1:8">
      <c r="A43" s="167" t="s">
        <v>107</v>
      </c>
      <c r="B43" s="113">
        <f t="shared" ref="B43:F43" si="0">B40+B41</f>
        <v>77634</v>
      </c>
      <c r="C43" s="167" t="s">
        <v>108</v>
      </c>
      <c r="D43" s="113">
        <f t="shared" si="0"/>
        <v>77634</v>
      </c>
      <c r="E43" s="167" t="s">
        <v>108</v>
      </c>
      <c r="F43" s="113">
        <f t="shared" si="0"/>
        <v>77634</v>
      </c>
      <c r="G43" s="167" t="s">
        <v>108</v>
      </c>
      <c r="H43" s="113">
        <f>H40+H41</f>
        <v>77634</v>
      </c>
    </row>
  </sheetData>
  <mergeCells count="6">
    <mergeCell ref="A2:H2"/>
    <mergeCell ref="A3:H3"/>
    <mergeCell ref="A4:C4"/>
    <mergeCell ref="G4:H4"/>
    <mergeCell ref="A5:B5"/>
    <mergeCell ref="C5:H5"/>
  </mergeCells>
  <printOptions horizontalCentered="1"/>
  <pageMargins left="0" right="0" top="0.267361111111111" bottom="0.267361111111111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9"/>
  <sheetViews>
    <sheetView topLeftCell="E1" workbookViewId="0">
      <selection activeCell="A2" sqref="A2:M2"/>
    </sheetView>
  </sheetViews>
  <sheetFormatPr defaultColWidth="9" defaultRowHeight="14.25"/>
  <cols>
    <col min="1" max="3" width="7.125" style="66" customWidth="1"/>
    <col min="4" max="4" width="29.125" style="66" customWidth="1"/>
    <col min="5" max="5" width="12.75" style="66" customWidth="1"/>
    <col min="6" max="12" width="11.625" style="66" customWidth="1"/>
    <col min="13" max="13" width="8.875" style="66" customWidth="1"/>
    <col min="14" max="16384" width="9" style="66"/>
  </cols>
  <sheetData>
    <row r="1" ht="12.75" customHeight="1" spans="13:13">
      <c r="M1" s="134" t="s">
        <v>109</v>
      </c>
    </row>
    <row r="2" ht="22.5" customHeight="1" spans="1:13">
      <c r="A2" s="79" t="s">
        <v>110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18" customHeight="1" spans="1:13">
      <c r="A3" s="120" t="s">
        <v>111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77" t="s">
        <v>112</v>
      </c>
    </row>
    <row r="4" ht="24" customHeight="1" spans="1:13">
      <c r="A4" s="95" t="s">
        <v>113</v>
      </c>
      <c r="B4" s="95"/>
      <c r="C4" s="95"/>
      <c r="D4" s="95"/>
      <c r="E4" s="86" t="s">
        <v>114</v>
      </c>
      <c r="F4" s="139" t="s">
        <v>115</v>
      </c>
      <c r="G4" s="139"/>
      <c r="H4" s="139"/>
      <c r="I4" s="139"/>
      <c r="J4" s="139" t="s">
        <v>116</v>
      </c>
      <c r="K4" s="139" t="s">
        <v>117</v>
      </c>
      <c r="L4" s="139" t="s">
        <v>118</v>
      </c>
      <c r="M4" s="139" t="s">
        <v>119</v>
      </c>
    </row>
    <row r="5" ht="38.25" customHeight="1" spans="1:13">
      <c r="A5" s="139" t="s">
        <v>120</v>
      </c>
      <c r="B5" s="139"/>
      <c r="C5" s="139"/>
      <c r="D5" s="139" t="s">
        <v>121</v>
      </c>
      <c r="E5" s="90"/>
      <c r="F5" s="139" t="s">
        <v>122</v>
      </c>
      <c r="G5" s="139" t="s">
        <v>123</v>
      </c>
      <c r="H5" s="139" t="s">
        <v>124</v>
      </c>
      <c r="I5" s="139" t="s">
        <v>125</v>
      </c>
      <c r="J5" s="139"/>
      <c r="K5" s="139"/>
      <c r="L5" s="139"/>
      <c r="M5" s="139"/>
    </row>
    <row r="6" ht="24.75" customHeight="1" spans="1:13">
      <c r="A6" s="140" t="s">
        <v>126</v>
      </c>
      <c r="B6" s="140" t="s">
        <v>127</v>
      </c>
      <c r="C6" s="140" t="s">
        <v>128</v>
      </c>
      <c r="D6" s="141" t="s">
        <v>129</v>
      </c>
      <c r="E6" s="142">
        <f t="shared" ref="E6:E14" si="0">F6</f>
        <v>5725</v>
      </c>
      <c r="F6" s="150">
        <f t="shared" ref="F6:F14" si="1">G6</f>
        <v>5725</v>
      </c>
      <c r="G6" s="142">
        <f>5125+600</f>
        <v>5725</v>
      </c>
      <c r="H6" s="139"/>
      <c r="I6" s="139"/>
      <c r="J6" s="139"/>
      <c r="K6" s="139"/>
      <c r="L6" s="139"/>
      <c r="M6" s="139"/>
    </row>
    <row r="7" ht="24.75" customHeight="1" spans="1:13">
      <c r="A7" s="140" t="s">
        <v>126</v>
      </c>
      <c r="B7" s="140" t="s">
        <v>127</v>
      </c>
      <c r="C7" s="140" t="s">
        <v>130</v>
      </c>
      <c r="D7" s="143" t="s">
        <v>131</v>
      </c>
      <c r="E7" s="142">
        <f t="shared" si="0"/>
        <v>3005</v>
      </c>
      <c r="F7" s="150">
        <f t="shared" si="1"/>
        <v>3005</v>
      </c>
      <c r="G7" s="142">
        <f>3605-600</f>
        <v>3005</v>
      </c>
      <c r="H7" s="150"/>
      <c r="I7" s="150"/>
      <c r="J7" s="150"/>
      <c r="K7" s="150"/>
      <c r="L7" s="150"/>
      <c r="M7" s="150"/>
    </row>
    <row r="8" ht="24.75" customHeight="1" spans="1:13">
      <c r="A8" s="144" t="s">
        <v>126</v>
      </c>
      <c r="B8" s="144" t="s">
        <v>127</v>
      </c>
      <c r="C8" s="144">
        <v>5</v>
      </c>
      <c r="D8" s="141" t="s">
        <v>132</v>
      </c>
      <c r="E8" s="142">
        <f t="shared" si="0"/>
        <v>160</v>
      </c>
      <c r="F8" s="150">
        <f t="shared" si="1"/>
        <v>160</v>
      </c>
      <c r="G8" s="142">
        <v>160</v>
      </c>
      <c r="H8" s="150"/>
      <c r="I8" s="150"/>
      <c r="J8" s="150"/>
      <c r="K8" s="150"/>
      <c r="L8" s="150"/>
      <c r="M8" s="150"/>
    </row>
    <row r="9" ht="24.75" customHeight="1" spans="1:13">
      <c r="A9" s="140" t="s">
        <v>126</v>
      </c>
      <c r="B9" s="140" t="s">
        <v>127</v>
      </c>
      <c r="C9" s="140" t="s">
        <v>133</v>
      </c>
      <c r="D9" s="143" t="s">
        <v>134</v>
      </c>
      <c r="E9" s="142">
        <f t="shared" si="0"/>
        <v>150</v>
      </c>
      <c r="F9" s="150">
        <f t="shared" si="1"/>
        <v>150</v>
      </c>
      <c r="G9" s="142">
        <v>150</v>
      </c>
      <c r="H9" s="150"/>
      <c r="I9" s="150"/>
      <c r="J9" s="150"/>
      <c r="K9" s="150"/>
      <c r="L9" s="150"/>
      <c r="M9" s="150"/>
    </row>
    <row r="10" ht="24.75" customHeight="1" spans="1:13">
      <c r="A10" s="140" t="s">
        <v>126</v>
      </c>
      <c r="B10" s="140" t="s">
        <v>135</v>
      </c>
      <c r="C10" s="140" t="s">
        <v>136</v>
      </c>
      <c r="D10" s="143" t="s">
        <v>137</v>
      </c>
      <c r="E10" s="142">
        <f t="shared" si="0"/>
        <v>300</v>
      </c>
      <c r="F10" s="150">
        <f t="shared" si="1"/>
        <v>300</v>
      </c>
      <c r="G10" s="142">
        <v>300</v>
      </c>
      <c r="H10" s="150"/>
      <c r="I10" s="150"/>
      <c r="J10" s="150"/>
      <c r="K10" s="150"/>
      <c r="L10" s="150"/>
      <c r="M10" s="150"/>
    </row>
    <row r="11" ht="24.75" customHeight="1" spans="1:13">
      <c r="A11" s="140" t="s">
        <v>126</v>
      </c>
      <c r="B11" s="140" t="s">
        <v>138</v>
      </c>
      <c r="C11" s="140" t="s">
        <v>136</v>
      </c>
      <c r="D11" s="143" t="s">
        <v>139</v>
      </c>
      <c r="E11" s="142">
        <f t="shared" si="0"/>
        <v>200</v>
      </c>
      <c r="F11" s="150">
        <f t="shared" si="1"/>
        <v>200</v>
      </c>
      <c r="G11" s="142">
        <v>200</v>
      </c>
      <c r="H11" s="150"/>
      <c r="I11" s="150"/>
      <c r="J11" s="150"/>
      <c r="K11" s="150"/>
      <c r="L11" s="150"/>
      <c r="M11" s="150"/>
    </row>
    <row r="12" ht="24.75" customHeight="1" spans="1:13">
      <c r="A12" s="140" t="s">
        <v>126</v>
      </c>
      <c r="B12" s="140" t="s">
        <v>140</v>
      </c>
      <c r="C12" s="140" t="s">
        <v>130</v>
      </c>
      <c r="D12" s="143" t="s">
        <v>131</v>
      </c>
      <c r="E12" s="142">
        <f t="shared" si="0"/>
        <v>50</v>
      </c>
      <c r="F12" s="150">
        <f t="shared" si="1"/>
        <v>50</v>
      </c>
      <c r="G12" s="142">
        <v>50</v>
      </c>
      <c r="H12" s="150"/>
      <c r="I12" s="150"/>
      <c r="J12" s="150"/>
      <c r="K12" s="150"/>
      <c r="L12" s="150"/>
      <c r="M12" s="150"/>
    </row>
    <row r="13" ht="24.75" customHeight="1" spans="1:13">
      <c r="A13" s="140" t="s">
        <v>126</v>
      </c>
      <c r="B13" s="140" t="s">
        <v>141</v>
      </c>
      <c r="C13" s="140" t="s">
        <v>130</v>
      </c>
      <c r="D13" s="143" t="s">
        <v>131</v>
      </c>
      <c r="E13" s="142">
        <f t="shared" si="0"/>
        <v>1500</v>
      </c>
      <c r="F13" s="150">
        <f t="shared" si="1"/>
        <v>1500</v>
      </c>
      <c r="G13" s="142">
        <v>1500</v>
      </c>
      <c r="H13" s="150"/>
      <c r="I13" s="150"/>
      <c r="J13" s="150"/>
      <c r="K13" s="150"/>
      <c r="L13" s="150"/>
      <c r="M13" s="150"/>
    </row>
    <row r="14" ht="24.75" customHeight="1" spans="1:13">
      <c r="A14" s="140" t="s">
        <v>126</v>
      </c>
      <c r="B14" s="140" t="s">
        <v>133</v>
      </c>
      <c r="C14" s="140" t="s">
        <v>135</v>
      </c>
      <c r="D14" s="143" t="s">
        <v>142</v>
      </c>
      <c r="E14" s="142">
        <f t="shared" si="0"/>
        <v>150</v>
      </c>
      <c r="F14" s="150">
        <f t="shared" si="1"/>
        <v>150</v>
      </c>
      <c r="G14" s="142">
        <v>150</v>
      </c>
      <c r="H14" s="150"/>
      <c r="I14" s="150"/>
      <c r="J14" s="150"/>
      <c r="K14" s="150"/>
      <c r="L14" s="150"/>
      <c r="M14" s="150"/>
    </row>
    <row r="15" ht="24.75" customHeight="1" spans="1:13">
      <c r="A15" s="140" t="s">
        <v>126</v>
      </c>
      <c r="B15" s="140" t="s">
        <v>143</v>
      </c>
      <c r="C15" s="140" t="s">
        <v>135</v>
      </c>
      <c r="D15" s="143" t="s">
        <v>144</v>
      </c>
      <c r="E15" s="142">
        <f t="shared" ref="E15:E39" si="2">F15</f>
        <v>20</v>
      </c>
      <c r="F15" s="150">
        <f t="shared" ref="F15:F68" si="3">G15</f>
        <v>20</v>
      </c>
      <c r="G15" s="142">
        <v>20</v>
      </c>
      <c r="H15" s="150"/>
      <c r="I15" s="150"/>
      <c r="J15" s="150"/>
      <c r="K15" s="150"/>
      <c r="L15" s="150"/>
      <c r="M15" s="150"/>
    </row>
    <row r="16" ht="24.75" customHeight="1" spans="1:13">
      <c r="A16" s="140" t="s">
        <v>126</v>
      </c>
      <c r="B16" s="140" t="s">
        <v>143</v>
      </c>
      <c r="C16" s="140" t="s">
        <v>136</v>
      </c>
      <c r="D16" s="143" t="s">
        <v>145</v>
      </c>
      <c r="E16" s="142">
        <f t="shared" si="2"/>
        <v>30</v>
      </c>
      <c r="F16" s="150">
        <f t="shared" si="3"/>
        <v>30</v>
      </c>
      <c r="G16" s="142">
        <v>30</v>
      </c>
      <c r="H16" s="150"/>
      <c r="I16" s="150"/>
      <c r="J16" s="150"/>
      <c r="K16" s="150"/>
      <c r="L16" s="150"/>
      <c r="M16" s="150"/>
    </row>
    <row r="17" ht="24.75" customHeight="1" spans="1:13">
      <c r="A17" s="140" t="s">
        <v>126</v>
      </c>
      <c r="B17" s="140" t="s">
        <v>146</v>
      </c>
      <c r="C17" s="140" t="s">
        <v>133</v>
      </c>
      <c r="D17" s="143" t="s">
        <v>147</v>
      </c>
      <c r="E17" s="142">
        <f t="shared" si="2"/>
        <v>400</v>
      </c>
      <c r="F17" s="150">
        <f t="shared" si="3"/>
        <v>400</v>
      </c>
      <c r="G17" s="142">
        <v>400</v>
      </c>
      <c r="H17" s="150"/>
      <c r="I17" s="150"/>
      <c r="J17" s="150"/>
      <c r="K17" s="150"/>
      <c r="L17" s="150"/>
      <c r="M17" s="150"/>
    </row>
    <row r="18" ht="24.75" customHeight="1" spans="1:13">
      <c r="A18" s="140" t="s">
        <v>126</v>
      </c>
      <c r="B18" s="140" t="s">
        <v>148</v>
      </c>
      <c r="C18" s="140" t="s">
        <v>135</v>
      </c>
      <c r="D18" s="143" t="s">
        <v>149</v>
      </c>
      <c r="E18" s="142">
        <f ca="1" t="shared" si="2"/>
        <v>0</v>
      </c>
      <c r="F18" s="150">
        <f ca="1" t="shared" si="3"/>
        <v>2</v>
      </c>
      <c r="G18" s="142">
        <f ca="1">E18</f>
        <v>2</v>
      </c>
      <c r="H18" s="150"/>
      <c r="I18" s="150"/>
      <c r="J18" s="150"/>
      <c r="K18" s="150"/>
      <c r="L18" s="150"/>
      <c r="M18" s="150"/>
    </row>
    <row r="19" ht="24.75" customHeight="1" spans="1:13">
      <c r="A19" s="140" t="s">
        <v>126</v>
      </c>
      <c r="B19" s="140" t="s">
        <v>150</v>
      </c>
      <c r="C19" s="140" t="s">
        <v>140</v>
      </c>
      <c r="D19" s="143" t="s">
        <v>151</v>
      </c>
      <c r="E19" s="142">
        <f ca="1" t="shared" si="2"/>
        <v>0</v>
      </c>
      <c r="F19" s="150">
        <f ca="1" t="shared" si="3"/>
        <v>50</v>
      </c>
      <c r="G19" s="142">
        <f ca="1">E19</f>
        <v>50</v>
      </c>
      <c r="H19" s="150"/>
      <c r="I19" s="150"/>
      <c r="J19" s="150"/>
      <c r="K19" s="150"/>
      <c r="L19" s="150"/>
      <c r="M19" s="150"/>
    </row>
    <row r="20" ht="24.75" customHeight="1" spans="1:13">
      <c r="A20" s="140" t="s">
        <v>126</v>
      </c>
      <c r="B20" s="140" t="s">
        <v>150</v>
      </c>
      <c r="C20" s="140" t="s">
        <v>136</v>
      </c>
      <c r="D20" s="143" t="s">
        <v>152</v>
      </c>
      <c r="E20" s="142">
        <f t="shared" si="2"/>
        <v>5</v>
      </c>
      <c r="F20" s="150">
        <f t="shared" si="3"/>
        <v>5</v>
      </c>
      <c r="G20" s="142">
        <v>5</v>
      </c>
      <c r="H20" s="150"/>
      <c r="I20" s="150"/>
      <c r="J20" s="150"/>
      <c r="K20" s="150"/>
      <c r="L20" s="150"/>
      <c r="M20" s="150"/>
    </row>
    <row r="21" ht="24.75" customHeight="1" spans="1:13">
      <c r="A21" s="140" t="s">
        <v>126</v>
      </c>
      <c r="B21" s="140" t="s">
        <v>153</v>
      </c>
      <c r="C21" s="140" t="s">
        <v>135</v>
      </c>
      <c r="D21" s="151" t="s">
        <v>154</v>
      </c>
      <c r="E21" s="142">
        <f t="shared" si="2"/>
        <v>300</v>
      </c>
      <c r="F21" s="150">
        <f t="shared" si="3"/>
        <v>300</v>
      </c>
      <c r="G21" s="142">
        <v>300</v>
      </c>
      <c r="H21" s="150"/>
      <c r="I21" s="150"/>
      <c r="J21" s="150"/>
      <c r="K21" s="150"/>
      <c r="L21" s="150"/>
      <c r="M21" s="150"/>
    </row>
    <row r="22" ht="24.75" customHeight="1" spans="1:13">
      <c r="A22" s="140" t="s">
        <v>126</v>
      </c>
      <c r="B22" s="140" t="s">
        <v>155</v>
      </c>
      <c r="C22" s="140" t="s">
        <v>136</v>
      </c>
      <c r="D22" s="143" t="s">
        <v>156</v>
      </c>
      <c r="E22" s="142">
        <f t="shared" si="2"/>
        <v>50</v>
      </c>
      <c r="F22" s="150">
        <f t="shared" si="3"/>
        <v>50</v>
      </c>
      <c r="G22" s="142">
        <v>50</v>
      </c>
      <c r="H22" s="150"/>
      <c r="I22" s="150"/>
      <c r="J22" s="150"/>
      <c r="K22" s="150"/>
      <c r="L22" s="150"/>
      <c r="M22" s="150"/>
    </row>
    <row r="23" ht="24.75" customHeight="1" spans="1:13">
      <c r="A23" s="140" t="s">
        <v>126</v>
      </c>
      <c r="B23" s="140" t="s">
        <v>157</v>
      </c>
      <c r="C23" s="140" t="s">
        <v>135</v>
      </c>
      <c r="D23" s="143" t="s">
        <v>158</v>
      </c>
      <c r="E23" s="142">
        <f t="shared" si="2"/>
        <v>15</v>
      </c>
      <c r="F23" s="150">
        <f t="shared" si="3"/>
        <v>15</v>
      </c>
      <c r="G23" s="142">
        <v>15</v>
      </c>
      <c r="H23" s="150"/>
      <c r="I23" s="150"/>
      <c r="J23" s="150"/>
      <c r="K23" s="150"/>
      <c r="L23" s="150"/>
      <c r="M23" s="150"/>
    </row>
    <row r="24" ht="24.75" customHeight="1" spans="1:13">
      <c r="A24" s="144">
        <v>201</v>
      </c>
      <c r="B24" s="144">
        <v>38</v>
      </c>
      <c r="C24" s="144">
        <v>10</v>
      </c>
      <c r="D24" s="143" t="s">
        <v>159</v>
      </c>
      <c r="E24" s="142">
        <f ca="1" t="shared" si="2"/>
        <v>0</v>
      </c>
      <c r="F24" s="150">
        <f ca="1" t="shared" si="3"/>
        <v>20</v>
      </c>
      <c r="G24" s="142">
        <f ca="1">E24</f>
        <v>20</v>
      </c>
      <c r="H24" s="150"/>
      <c r="I24" s="150"/>
      <c r="J24" s="150"/>
      <c r="K24" s="150"/>
      <c r="L24" s="150"/>
      <c r="M24" s="150"/>
    </row>
    <row r="25" ht="24.75" customHeight="1" spans="1:13">
      <c r="A25" s="144">
        <v>201</v>
      </c>
      <c r="B25" s="144">
        <v>38</v>
      </c>
      <c r="C25" s="144">
        <v>12</v>
      </c>
      <c r="D25" s="143" t="s">
        <v>160</v>
      </c>
      <c r="E25" s="142">
        <f ca="1" t="shared" si="2"/>
        <v>0</v>
      </c>
      <c r="F25" s="150">
        <f ca="1" t="shared" si="3"/>
        <v>20</v>
      </c>
      <c r="G25" s="142">
        <f ca="1">E25</f>
        <v>20</v>
      </c>
      <c r="H25" s="150"/>
      <c r="I25" s="150"/>
      <c r="J25" s="150"/>
      <c r="K25" s="150"/>
      <c r="L25" s="150"/>
      <c r="M25" s="150"/>
    </row>
    <row r="26" ht="24.75" customHeight="1" spans="1:13">
      <c r="A26" s="144">
        <v>201</v>
      </c>
      <c r="B26" s="144">
        <v>38</v>
      </c>
      <c r="C26" s="144">
        <v>16</v>
      </c>
      <c r="D26" s="143" t="s">
        <v>161</v>
      </c>
      <c r="E26" s="142">
        <f ca="1" t="shared" si="2"/>
        <v>0</v>
      </c>
      <c r="F26" s="150">
        <f ca="1" t="shared" si="3"/>
        <v>30</v>
      </c>
      <c r="G26" s="142">
        <f ca="1">E26</f>
        <v>30</v>
      </c>
      <c r="H26" s="150"/>
      <c r="I26" s="150"/>
      <c r="J26" s="150"/>
      <c r="K26" s="150"/>
      <c r="L26" s="150"/>
      <c r="M26" s="150"/>
    </row>
    <row r="27" ht="24.75" customHeight="1" spans="1:13">
      <c r="A27" s="144">
        <v>201</v>
      </c>
      <c r="B27" s="144">
        <v>38</v>
      </c>
      <c r="C27" s="144">
        <v>99</v>
      </c>
      <c r="D27" s="143" t="s">
        <v>162</v>
      </c>
      <c r="E27" s="142">
        <f ca="1" t="shared" si="2"/>
        <v>0</v>
      </c>
      <c r="F27" s="150">
        <f ca="1" t="shared" si="3"/>
        <v>30</v>
      </c>
      <c r="G27" s="142">
        <f ca="1">E27</f>
        <v>30</v>
      </c>
      <c r="H27" s="150"/>
      <c r="I27" s="150"/>
      <c r="J27" s="150"/>
      <c r="K27" s="150"/>
      <c r="L27" s="150"/>
      <c r="M27" s="150"/>
    </row>
    <row r="28" ht="24.75" customHeight="1" spans="1:13">
      <c r="A28" s="144">
        <v>204</v>
      </c>
      <c r="B28" s="145" t="s">
        <v>140</v>
      </c>
      <c r="C28" s="145" t="s">
        <v>138</v>
      </c>
      <c r="D28" s="143" t="s">
        <v>163</v>
      </c>
      <c r="E28" s="142">
        <f t="shared" si="2"/>
        <v>10</v>
      </c>
      <c r="F28" s="150">
        <f t="shared" si="3"/>
        <v>10</v>
      </c>
      <c r="G28" s="142">
        <v>10</v>
      </c>
      <c r="H28" s="150"/>
      <c r="I28" s="150"/>
      <c r="J28" s="150"/>
      <c r="K28" s="150"/>
      <c r="L28" s="150"/>
      <c r="M28" s="150"/>
    </row>
    <row r="29" ht="24.75" customHeight="1" spans="1:13">
      <c r="A29" s="144">
        <v>204</v>
      </c>
      <c r="B29" s="145" t="s">
        <v>133</v>
      </c>
      <c r="C29" s="144">
        <v>99</v>
      </c>
      <c r="D29" s="143" t="s">
        <v>164</v>
      </c>
      <c r="E29" s="142">
        <f t="shared" si="2"/>
        <v>10</v>
      </c>
      <c r="F29" s="150">
        <f t="shared" si="3"/>
        <v>10</v>
      </c>
      <c r="G29" s="142">
        <v>10</v>
      </c>
      <c r="H29" s="150"/>
      <c r="I29" s="150"/>
      <c r="J29" s="150"/>
      <c r="K29" s="150"/>
      <c r="L29" s="150"/>
      <c r="M29" s="150"/>
    </row>
    <row r="30" ht="24.75" customHeight="1" spans="1:13">
      <c r="A30" s="144">
        <v>204</v>
      </c>
      <c r="B30" s="145" t="s">
        <v>136</v>
      </c>
      <c r="C30" s="144">
        <v>99</v>
      </c>
      <c r="D30" s="143" t="s">
        <v>165</v>
      </c>
      <c r="E30" s="142">
        <f t="shared" si="2"/>
        <v>160</v>
      </c>
      <c r="F30" s="150">
        <f t="shared" si="3"/>
        <v>160</v>
      </c>
      <c r="G30" s="142">
        <v>160</v>
      </c>
      <c r="H30" s="150"/>
      <c r="I30" s="150"/>
      <c r="J30" s="150"/>
      <c r="K30" s="150"/>
      <c r="L30" s="150"/>
      <c r="M30" s="150"/>
    </row>
    <row r="31" ht="24.75" customHeight="1" spans="1:13">
      <c r="A31" s="144">
        <v>206</v>
      </c>
      <c r="B31" s="145" t="s">
        <v>136</v>
      </c>
      <c r="C31" s="144">
        <v>99</v>
      </c>
      <c r="D31" s="143" t="s">
        <v>166</v>
      </c>
      <c r="E31" s="142">
        <f ca="1" t="shared" si="2"/>
        <v>0</v>
      </c>
      <c r="F31" s="150">
        <f ca="1" t="shared" si="3"/>
        <v>20000</v>
      </c>
      <c r="G31" s="142">
        <f ca="1">E31</f>
        <v>20000</v>
      </c>
      <c r="H31" s="150"/>
      <c r="I31" s="150"/>
      <c r="J31" s="150"/>
      <c r="K31" s="150"/>
      <c r="L31" s="150"/>
      <c r="M31" s="150"/>
    </row>
    <row r="32" ht="24.75" customHeight="1" spans="1:13">
      <c r="A32" s="144">
        <v>207</v>
      </c>
      <c r="B32" s="145" t="s">
        <v>136</v>
      </c>
      <c r="C32" s="145" t="s">
        <v>130</v>
      </c>
      <c r="D32" s="143" t="s">
        <v>167</v>
      </c>
      <c r="E32" s="142">
        <f t="shared" si="2"/>
        <v>100</v>
      </c>
      <c r="F32" s="150">
        <f t="shared" si="3"/>
        <v>100</v>
      </c>
      <c r="G32" s="142">
        <v>100</v>
      </c>
      <c r="H32" s="150"/>
      <c r="I32" s="150"/>
      <c r="J32" s="150"/>
      <c r="K32" s="150"/>
      <c r="L32" s="150"/>
      <c r="M32" s="150"/>
    </row>
    <row r="33" ht="24.75" customHeight="1" spans="1:13">
      <c r="A33" s="144">
        <v>208</v>
      </c>
      <c r="B33" s="145" t="s">
        <v>128</v>
      </c>
      <c r="C33" s="144">
        <v>16</v>
      </c>
      <c r="D33" s="143" t="s">
        <v>168</v>
      </c>
      <c r="E33" s="142">
        <f t="shared" si="2"/>
        <v>500</v>
      </c>
      <c r="F33" s="150">
        <f t="shared" si="3"/>
        <v>500</v>
      </c>
      <c r="G33" s="142">
        <v>500</v>
      </c>
      <c r="H33" s="150"/>
      <c r="I33" s="150"/>
      <c r="J33" s="150"/>
      <c r="K33" s="150"/>
      <c r="L33" s="150"/>
      <c r="M33" s="150"/>
    </row>
    <row r="34" ht="24.75" customHeight="1" spans="1:13">
      <c r="A34" s="144">
        <v>208</v>
      </c>
      <c r="B34" s="145" t="s">
        <v>128</v>
      </c>
      <c r="C34" s="144">
        <v>99</v>
      </c>
      <c r="D34" s="143" t="s">
        <v>169</v>
      </c>
      <c r="E34" s="142">
        <f t="shared" si="2"/>
        <v>400</v>
      </c>
      <c r="F34" s="150">
        <f t="shared" si="3"/>
        <v>400</v>
      </c>
      <c r="G34" s="142">
        <v>400</v>
      </c>
      <c r="H34" s="150"/>
      <c r="I34" s="150"/>
      <c r="J34" s="150"/>
      <c r="K34" s="150"/>
      <c r="L34" s="150"/>
      <c r="M34" s="150"/>
    </row>
    <row r="35" ht="24.75" customHeight="1" spans="1:13">
      <c r="A35" s="144">
        <v>208</v>
      </c>
      <c r="B35" s="145" t="s">
        <v>130</v>
      </c>
      <c r="C35" s="144">
        <v>99</v>
      </c>
      <c r="D35" s="143" t="s">
        <v>170</v>
      </c>
      <c r="E35" s="142">
        <f t="shared" si="2"/>
        <v>20</v>
      </c>
      <c r="F35" s="150">
        <f t="shared" si="3"/>
        <v>20</v>
      </c>
      <c r="G35" s="142">
        <v>20</v>
      </c>
      <c r="H35" s="150"/>
      <c r="I35" s="150"/>
      <c r="J35" s="150"/>
      <c r="K35" s="150"/>
      <c r="L35" s="150"/>
      <c r="M35" s="150"/>
    </row>
    <row r="36" ht="24.75" customHeight="1" spans="1:13">
      <c r="A36" s="144">
        <v>208</v>
      </c>
      <c r="B36" s="145" t="s">
        <v>138</v>
      </c>
      <c r="C36" s="145" t="s">
        <v>128</v>
      </c>
      <c r="D36" s="141" t="s">
        <v>171</v>
      </c>
      <c r="E36" s="142">
        <f t="shared" si="2"/>
        <v>10</v>
      </c>
      <c r="F36" s="150">
        <f t="shared" si="3"/>
        <v>10</v>
      </c>
      <c r="G36" s="142">
        <v>10</v>
      </c>
      <c r="H36" s="150"/>
      <c r="I36" s="150"/>
      <c r="J36" s="150"/>
      <c r="K36" s="150"/>
      <c r="L36" s="150"/>
      <c r="M36" s="150"/>
    </row>
    <row r="37" ht="24.75" customHeight="1" spans="1:13">
      <c r="A37" s="140" t="s">
        <v>172</v>
      </c>
      <c r="B37" s="140" t="s">
        <v>138</v>
      </c>
      <c r="C37" s="140" t="s">
        <v>138</v>
      </c>
      <c r="D37" s="141" t="s">
        <v>173</v>
      </c>
      <c r="E37" s="142">
        <f t="shared" si="2"/>
        <v>152</v>
      </c>
      <c r="F37" s="150">
        <f t="shared" si="3"/>
        <v>152</v>
      </c>
      <c r="G37" s="142">
        <v>152</v>
      </c>
      <c r="H37" s="150"/>
      <c r="I37" s="150"/>
      <c r="J37" s="150"/>
      <c r="K37" s="150"/>
      <c r="L37" s="150"/>
      <c r="M37" s="150"/>
    </row>
    <row r="38" ht="24.75" customHeight="1" spans="1:13">
      <c r="A38" s="140" t="s">
        <v>172</v>
      </c>
      <c r="B38" s="140" t="s">
        <v>138</v>
      </c>
      <c r="C38" s="140" t="s">
        <v>140</v>
      </c>
      <c r="D38" s="141" t="s">
        <v>174</v>
      </c>
      <c r="E38" s="142">
        <f t="shared" si="2"/>
        <v>30</v>
      </c>
      <c r="F38" s="150">
        <f t="shared" si="3"/>
        <v>30</v>
      </c>
      <c r="G38" s="142">
        <v>30</v>
      </c>
      <c r="H38" s="150"/>
      <c r="I38" s="150"/>
      <c r="J38" s="150"/>
      <c r="K38" s="150"/>
      <c r="L38" s="150"/>
      <c r="M38" s="150"/>
    </row>
    <row r="39" ht="24.75" customHeight="1" spans="1:13">
      <c r="A39" s="144">
        <v>208</v>
      </c>
      <c r="B39" s="145" t="s">
        <v>138</v>
      </c>
      <c r="C39" s="144">
        <v>99</v>
      </c>
      <c r="D39" s="152" t="s">
        <v>175</v>
      </c>
      <c r="E39" s="142">
        <f t="shared" si="2"/>
        <v>4</v>
      </c>
      <c r="F39" s="150">
        <f t="shared" si="3"/>
        <v>4</v>
      </c>
      <c r="G39" s="142">
        <v>4</v>
      </c>
      <c r="H39" s="14"/>
      <c r="I39" s="14"/>
      <c r="J39" s="14"/>
      <c r="K39" s="14"/>
      <c r="L39" s="14"/>
      <c r="M39" s="14"/>
    </row>
    <row r="40" ht="24.75" customHeight="1" spans="1:13">
      <c r="A40" s="144">
        <v>208</v>
      </c>
      <c r="B40" s="145" t="s">
        <v>141</v>
      </c>
      <c r="C40" s="145" t="s">
        <v>136</v>
      </c>
      <c r="D40" s="153" t="s">
        <v>176</v>
      </c>
      <c r="E40" s="142">
        <f t="shared" ref="E40:E58" si="4">F40</f>
        <v>20</v>
      </c>
      <c r="F40" s="150">
        <f t="shared" si="3"/>
        <v>20</v>
      </c>
      <c r="G40" s="142">
        <v>20</v>
      </c>
      <c r="H40" s="14"/>
      <c r="I40" s="14"/>
      <c r="J40" s="14"/>
      <c r="K40" s="14"/>
      <c r="L40" s="14"/>
      <c r="M40" s="14"/>
    </row>
    <row r="41" ht="24.75" customHeight="1" spans="1:13">
      <c r="A41" s="144">
        <v>208</v>
      </c>
      <c r="B41" s="145" t="s">
        <v>177</v>
      </c>
      <c r="C41" s="145" t="s">
        <v>128</v>
      </c>
      <c r="D41" s="141" t="s">
        <v>178</v>
      </c>
      <c r="E41" s="142">
        <f t="shared" si="4"/>
        <v>7</v>
      </c>
      <c r="F41" s="150">
        <f t="shared" si="3"/>
        <v>7</v>
      </c>
      <c r="G41" s="142">
        <v>7</v>
      </c>
      <c r="H41" s="14"/>
      <c r="I41" s="14"/>
      <c r="J41" s="14"/>
      <c r="K41" s="14"/>
      <c r="L41" s="14"/>
      <c r="M41" s="14"/>
    </row>
    <row r="42" ht="24.75" customHeight="1" spans="1:13">
      <c r="A42" s="140" t="s">
        <v>172</v>
      </c>
      <c r="B42" s="140" t="s">
        <v>177</v>
      </c>
      <c r="C42" s="140" t="s">
        <v>130</v>
      </c>
      <c r="D42" s="141" t="s">
        <v>179</v>
      </c>
      <c r="E42" s="142">
        <f t="shared" si="4"/>
        <v>10</v>
      </c>
      <c r="F42" s="150">
        <f t="shared" si="3"/>
        <v>10</v>
      </c>
      <c r="G42" s="142">
        <v>10</v>
      </c>
      <c r="H42" s="14"/>
      <c r="I42" s="14"/>
      <c r="J42" s="14"/>
      <c r="K42" s="14"/>
      <c r="L42" s="14"/>
      <c r="M42" s="14"/>
    </row>
    <row r="43" ht="24.75" customHeight="1" spans="1:13">
      <c r="A43" s="146" t="s">
        <v>172</v>
      </c>
      <c r="B43" s="146" t="s">
        <v>177</v>
      </c>
      <c r="C43" s="146" t="s">
        <v>136</v>
      </c>
      <c r="D43" s="141" t="s">
        <v>180</v>
      </c>
      <c r="E43" s="142">
        <f t="shared" si="4"/>
        <v>6</v>
      </c>
      <c r="F43" s="150">
        <f t="shared" si="3"/>
        <v>6</v>
      </c>
      <c r="G43" s="142">
        <v>6</v>
      </c>
      <c r="H43" s="14"/>
      <c r="I43" s="14"/>
      <c r="J43" s="14"/>
      <c r="K43" s="14"/>
      <c r="L43" s="14"/>
      <c r="M43" s="14"/>
    </row>
    <row r="44" ht="24.75" customHeight="1" spans="1:13">
      <c r="A44" s="144">
        <v>208</v>
      </c>
      <c r="B44" s="145" t="s">
        <v>181</v>
      </c>
      <c r="C44" s="144">
        <v>99</v>
      </c>
      <c r="D44" s="143" t="s">
        <v>182</v>
      </c>
      <c r="E44" s="142">
        <f t="shared" si="4"/>
        <v>20</v>
      </c>
      <c r="F44" s="150">
        <f t="shared" si="3"/>
        <v>20</v>
      </c>
      <c r="G44" s="142">
        <v>20</v>
      </c>
      <c r="H44" s="14"/>
      <c r="I44" s="14"/>
      <c r="J44" s="14"/>
      <c r="K44" s="14"/>
      <c r="L44" s="14"/>
      <c r="M44" s="14"/>
    </row>
    <row r="45" ht="24.75" customHeight="1" spans="1:13">
      <c r="A45" s="144">
        <v>210</v>
      </c>
      <c r="B45" s="145" t="s">
        <v>135</v>
      </c>
      <c r="C45" s="144">
        <v>10</v>
      </c>
      <c r="D45" s="143" t="s">
        <v>183</v>
      </c>
      <c r="E45" s="142">
        <f t="shared" si="4"/>
        <v>600</v>
      </c>
      <c r="F45" s="150">
        <f t="shared" si="3"/>
        <v>600</v>
      </c>
      <c r="G45" s="142">
        <v>600</v>
      </c>
      <c r="H45" s="14"/>
      <c r="I45" s="14"/>
      <c r="J45" s="14"/>
      <c r="K45" s="14"/>
      <c r="L45" s="14"/>
      <c r="M45" s="14"/>
    </row>
    <row r="46" ht="24.75" customHeight="1" spans="1:13">
      <c r="A46" s="146" t="s">
        <v>184</v>
      </c>
      <c r="B46" s="146" t="s">
        <v>143</v>
      </c>
      <c r="C46" s="146" t="s">
        <v>128</v>
      </c>
      <c r="D46" s="141" t="s">
        <v>185</v>
      </c>
      <c r="E46" s="142">
        <f t="shared" si="4"/>
        <v>49</v>
      </c>
      <c r="F46" s="150">
        <f t="shared" si="3"/>
        <v>49</v>
      </c>
      <c r="G46" s="142">
        <v>49</v>
      </c>
      <c r="H46" s="14"/>
      <c r="I46" s="14"/>
      <c r="J46" s="14"/>
      <c r="K46" s="14"/>
      <c r="L46" s="14"/>
      <c r="M46" s="14"/>
    </row>
    <row r="47" ht="24.75" customHeight="1" spans="1:13">
      <c r="A47" s="146" t="s">
        <v>184</v>
      </c>
      <c r="B47" s="146" t="s">
        <v>143</v>
      </c>
      <c r="C47" s="146" t="s">
        <v>130</v>
      </c>
      <c r="D47" s="152" t="s">
        <v>186</v>
      </c>
      <c r="E47" s="142">
        <f t="shared" si="4"/>
        <v>34</v>
      </c>
      <c r="F47" s="150">
        <f t="shared" si="3"/>
        <v>34</v>
      </c>
      <c r="G47" s="142">
        <v>34</v>
      </c>
      <c r="H47" s="14"/>
      <c r="I47" s="14"/>
      <c r="J47" s="14"/>
      <c r="K47" s="14"/>
      <c r="L47" s="14"/>
      <c r="M47" s="14"/>
    </row>
    <row r="48" ht="24.75" customHeight="1" spans="1:13">
      <c r="A48" s="146" t="s">
        <v>184</v>
      </c>
      <c r="B48" s="146" t="s">
        <v>143</v>
      </c>
      <c r="C48" s="146" t="s">
        <v>127</v>
      </c>
      <c r="D48" s="141" t="s">
        <v>187</v>
      </c>
      <c r="E48" s="142">
        <f t="shared" si="4"/>
        <v>14</v>
      </c>
      <c r="F48" s="150">
        <f t="shared" si="3"/>
        <v>14</v>
      </c>
      <c r="G48" s="142">
        <v>14</v>
      </c>
      <c r="H48" s="14"/>
      <c r="I48" s="14"/>
      <c r="J48" s="14"/>
      <c r="K48" s="14"/>
      <c r="L48" s="14"/>
      <c r="M48" s="14"/>
    </row>
    <row r="49" ht="24.75" customHeight="1" spans="1:13">
      <c r="A49" s="146" t="s">
        <v>184</v>
      </c>
      <c r="B49" s="146" t="s">
        <v>143</v>
      </c>
      <c r="C49" s="146" t="s">
        <v>136</v>
      </c>
      <c r="D49" s="141" t="s">
        <v>188</v>
      </c>
      <c r="E49" s="142">
        <f t="shared" si="4"/>
        <v>2</v>
      </c>
      <c r="F49" s="150">
        <f t="shared" si="3"/>
        <v>2</v>
      </c>
      <c r="G49" s="142">
        <v>2</v>
      </c>
      <c r="H49" s="14"/>
      <c r="I49" s="14"/>
      <c r="J49" s="14"/>
      <c r="K49" s="14"/>
      <c r="L49" s="14"/>
      <c r="M49" s="14"/>
    </row>
    <row r="50" ht="24.75" customHeight="1" spans="1:13">
      <c r="A50" s="144">
        <v>211</v>
      </c>
      <c r="B50" s="144" t="s">
        <v>128</v>
      </c>
      <c r="C50" s="144" t="s">
        <v>130</v>
      </c>
      <c r="D50" s="141" t="s">
        <v>131</v>
      </c>
      <c r="E50" s="142">
        <f ca="1" t="shared" si="4"/>
        <v>0</v>
      </c>
      <c r="F50" s="150">
        <f ca="1" t="shared" si="3"/>
        <v>5</v>
      </c>
      <c r="G50" s="142">
        <f ca="1">E50</f>
        <v>5</v>
      </c>
      <c r="H50" s="14"/>
      <c r="I50" s="14"/>
      <c r="J50" s="14"/>
      <c r="K50" s="14"/>
      <c r="L50" s="14"/>
      <c r="M50" s="14"/>
    </row>
    <row r="51" ht="24.75" customHeight="1" spans="1:13">
      <c r="A51" s="144">
        <v>211</v>
      </c>
      <c r="B51" s="145" t="s">
        <v>128</v>
      </c>
      <c r="C51" s="145" t="s">
        <v>136</v>
      </c>
      <c r="D51" s="143" t="s">
        <v>189</v>
      </c>
      <c r="E51" s="142">
        <f t="shared" si="4"/>
        <v>50</v>
      </c>
      <c r="F51" s="150">
        <f t="shared" si="3"/>
        <v>50</v>
      </c>
      <c r="G51" s="142">
        <v>50</v>
      </c>
      <c r="H51" s="14"/>
      <c r="I51" s="14"/>
      <c r="J51" s="14"/>
      <c r="K51" s="14"/>
      <c r="L51" s="14"/>
      <c r="M51" s="14"/>
    </row>
    <row r="52" ht="24.75" customHeight="1" spans="1:13">
      <c r="A52" s="144">
        <v>211</v>
      </c>
      <c r="B52" s="145" t="s">
        <v>130</v>
      </c>
      <c r="C52" s="145" t="s">
        <v>136</v>
      </c>
      <c r="D52" s="143" t="s">
        <v>190</v>
      </c>
      <c r="E52" s="142">
        <f t="shared" si="4"/>
        <v>100</v>
      </c>
      <c r="F52" s="150">
        <f t="shared" si="3"/>
        <v>100</v>
      </c>
      <c r="G52" s="142">
        <v>100</v>
      </c>
      <c r="H52" s="14"/>
      <c r="I52" s="14"/>
      <c r="J52" s="14"/>
      <c r="K52" s="14"/>
      <c r="L52" s="14"/>
      <c r="M52" s="14"/>
    </row>
    <row r="53" ht="24.75" customHeight="1" spans="1:13">
      <c r="A53" s="144">
        <v>211</v>
      </c>
      <c r="B53" s="145" t="s">
        <v>143</v>
      </c>
      <c r="C53" s="145" t="s">
        <v>136</v>
      </c>
      <c r="D53" s="154" t="s">
        <v>191</v>
      </c>
      <c r="E53" s="142">
        <f t="shared" si="4"/>
        <v>1400</v>
      </c>
      <c r="F53" s="150">
        <f t="shared" si="3"/>
        <v>1400</v>
      </c>
      <c r="G53" s="142">
        <v>1400</v>
      </c>
      <c r="H53" s="14"/>
      <c r="I53" s="14"/>
      <c r="J53" s="14"/>
      <c r="K53" s="14"/>
      <c r="L53" s="14"/>
      <c r="M53" s="14"/>
    </row>
    <row r="54" ht="24.75" customHeight="1" spans="1:13">
      <c r="A54" s="144">
        <v>212</v>
      </c>
      <c r="B54" s="145" t="s">
        <v>128</v>
      </c>
      <c r="C54" s="145" t="s">
        <v>135</v>
      </c>
      <c r="D54" s="143" t="s">
        <v>192</v>
      </c>
      <c r="E54" s="142">
        <f t="shared" si="4"/>
        <v>90</v>
      </c>
      <c r="F54" s="150">
        <f t="shared" si="3"/>
        <v>90</v>
      </c>
      <c r="G54" s="142">
        <v>90</v>
      </c>
      <c r="H54" s="14"/>
      <c r="I54" s="14"/>
      <c r="J54" s="14"/>
      <c r="K54" s="14"/>
      <c r="L54" s="14"/>
      <c r="M54" s="14"/>
    </row>
    <row r="55" ht="24.75" customHeight="1" spans="1:13">
      <c r="A55" s="144">
        <v>212</v>
      </c>
      <c r="B55" s="145" t="s">
        <v>128</v>
      </c>
      <c r="C55" s="145" t="s">
        <v>140</v>
      </c>
      <c r="D55" s="143" t="s">
        <v>193</v>
      </c>
      <c r="E55" s="142">
        <f t="shared" si="4"/>
        <v>30</v>
      </c>
      <c r="F55" s="150">
        <f t="shared" si="3"/>
        <v>30</v>
      </c>
      <c r="G55" s="142">
        <v>30</v>
      </c>
      <c r="H55" s="14"/>
      <c r="I55" s="14"/>
      <c r="J55" s="14"/>
      <c r="K55" s="14"/>
      <c r="L55" s="14"/>
      <c r="M55" s="14"/>
    </row>
    <row r="56" ht="24.75" customHeight="1" spans="1:13">
      <c r="A56" s="144">
        <v>212</v>
      </c>
      <c r="B56" s="145" t="s">
        <v>127</v>
      </c>
      <c r="C56" s="145" t="s">
        <v>136</v>
      </c>
      <c r="D56" s="143" t="s">
        <v>194</v>
      </c>
      <c r="E56" s="142">
        <f t="shared" si="4"/>
        <v>100</v>
      </c>
      <c r="F56" s="150">
        <f t="shared" si="3"/>
        <v>100</v>
      </c>
      <c r="G56" s="142">
        <v>100</v>
      </c>
      <c r="H56" s="14"/>
      <c r="I56" s="14"/>
      <c r="J56" s="14"/>
      <c r="K56" s="14"/>
      <c r="L56" s="14"/>
      <c r="M56" s="14"/>
    </row>
    <row r="57" ht="24.75" customHeight="1" spans="1:13">
      <c r="A57" s="144">
        <v>212</v>
      </c>
      <c r="B57" s="145" t="s">
        <v>138</v>
      </c>
      <c r="C57" s="145" t="s">
        <v>128</v>
      </c>
      <c r="D57" s="143" t="s">
        <v>195</v>
      </c>
      <c r="E57" s="142">
        <f t="shared" si="4"/>
        <v>2314</v>
      </c>
      <c r="F57" s="150">
        <f t="shared" si="3"/>
        <v>2314</v>
      </c>
      <c r="G57" s="142">
        <v>2314</v>
      </c>
      <c r="H57" s="14"/>
      <c r="I57" s="14"/>
      <c r="J57" s="14"/>
      <c r="K57" s="14"/>
      <c r="L57" s="14"/>
      <c r="M57" s="14"/>
    </row>
    <row r="58" ht="24.75" customHeight="1" spans="1:13">
      <c r="A58" s="144">
        <v>212</v>
      </c>
      <c r="B58" s="145" t="s">
        <v>140</v>
      </c>
      <c r="C58" s="145" t="s">
        <v>128</v>
      </c>
      <c r="D58" s="143" t="s">
        <v>196</v>
      </c>
      <c r="E58" s="142">
        <f t="shared" si="4"/>
        <v>5</v>
      </c>
      <c r="F58" s="150">
        <f t="shared" si="3"/>
        <v>5</v>
      </c>
      <c r="G58" s="142">
        <v>5</v>
      </c>
      <c r="H58" s="14"/>
      <c r="I58" s="14"/>
      <c r="J58" s="14"/>
      <c r="K58" s="14"/>
      <c r="L58" s="14"/>
      <c r="M58" s="14"/>
    </row>
    <row r="59" ht="24.75" customHeight="1" spans="1:13">
      <c r="A59" s="144">
        <v>212</v>
      </c>
      <c r="B59" s="145" t="s">
        <v>133</v>
      </c>
      <c r="C59" s="145" t="s">
        <v>130</v>
      </c>
      <c r="D59" s="143" t="s">
        <v>197</v>
      </c>
      <c r="E59" s="142">
        <f>J59</f>
        <v>400</v>
      </c>
      <c r="F59" s="150">
        <f t="shared" si="3"/>
        <v>0</v>
      </c>
      <c r="G59" s="142"/>
      <c r="H59" s="14"/>
      <c r="I59" s="14"/>
      <c r="J59" s="142">
        <v>400</v>
      </c>
      <c r="K59" s="14"/>
      <c r="L59" s="14"/>
      <c r="M59" s="14"/>
    </row>
    <row r="60" ht="24.75" customHeight="1" spans="1:13">
      <c r="A60" s="144">
        <v>212</v>
      </c>
      <c r="B60" s="145" t="s">
        <v>133</v>
      </c>
      <c r="C60" s="145" t="s">
        <v>140</v>
      </c>
      <c r="D60" s="143" t="s">
        <v>198</v>
      </c>
      <c r="E60" s="142">
        <f>J60</f>
        <v>200</v>
      </c>
      <c r="F60" s="150">
        <f t="shared" si="3"/>
        <v>0</v>
      </c>
      <c r="G60" s="142"/>
      <c r="H60" s="14"/>
      <c r="I60" s="14"/>
      <c r="J60" s="142">
        <v>200</v>
      </c>
      <c r="K60" s="14"/>
      <c r="L60" s="14"/>
      <c r="M60" s="14"/>
    </row>
    <row r="61" ht="24.75" customHeight="1" spans="1:13">
      <c r="A61" s="144">
        <v>213</v>
      </c>
      <c r="B61" s="145" t="s">
        <v>128</v>
      </c>
      <c r="C61" s="145" t="s">
        <v>140</v>
      </c>
      <c r="D61" s="143" t="s">
        <v>199</v>
      </c>
      <c r="E61" s="142">
        <f>F61</f>
        <v>50</v>
      </c>
      <c r="F61" s="150">
        <f t="shared" si="3"/>
        <v>50</v>
      </c>
      <c r="G61" s="142">
        <v>50</v>
      </c>
      <c r="H61" s="14"/>
      <c r="I61" s="14"/>
      <c r="J61" s="14"/>
      <c r="K61" s="14"/>
      <c r="L61" s="14"/>
      <c r="M61" s="14"/>
    </row>
    <row r="62" ht="24.75" customHeight="1" spans="1:13">
      <c r="A62" s="144">
        <v>213</v>
      </c>
      <c r="B62" s="145" t="s">
        <v>127</v>
      </c>
      <c r="C62" s="145" t="s">
        <v>200</v>
      </c>
      <c r="D62" s="155" t="s">
        <v>201</v>
      </c>
      <c r="E62" s="142">
        <f t="shared" ref="E62:E79" si="5">F62</f>
        <v>30</v>
      </c>
      <c r="F62" s="150">
        <f t="shared" si="3"/>
        <v>30</v>
      </c>
      <c r="G62" s="142">
        <v>30</v>
      </c>
      <c r="H62" s="14"/>
      <c r="I62" s="14"/>
      <c r="J62" s="14"/>
      <c r="K62" s="14"/>
      <c r="L62" s="14"/>
      <c r="M62" s="14"/>
    </row>
    <row r="63" ht="24.75" customHeight="1" spans="1:13">
      <c r="A63" s="144">
        <v>213</v>
      </c>
      <c r="B63" s="145" t="s">
        <v>138</v>
      </c>
      <c r="C63" s="145" t="s">
        <v>136</v>
      </c>
      <c r="D63" s="143" t="s">
        <v>202</v>
      </c>
      <c r="E63" s="142">
        <f t="shared" si="5"/>
        <v>30</v>
      </c>
      <c r="F63" s="150">
        <f t="shared" si="3"/>
        <v>30</v>
      </c>
      <c r="G63" s="142">
        <v>30</v>
      </c>
      <c r="H63" s="14"/>
      <c r="I63" s="14"/>
      <c r="J63" s="14"/>
      <c r="K63" s="14"/>
      <c r="L63" s="14"/>
      <c r="M63" s="14"/>
    </row>
    <row r="64" ht="24.75" customHeight="1" spans="1:13">
      <c r="A64" s="144">
        <v>213</v>
      </c>
      <c r="B64" s="145" t="s">
        <v>136</v>
      </c>
      <c r="C64" s="145" t="s">
        <v>136</v>
      </c>
      <c r="D64" s="143" t="s">
        <v>203</v>
      </c>
      <c r="E64" s="142">
        <f t="shared" si="5"/>
        <v>400</v>
      </c>
      <c r="F64" s="150">
        <f t="shared" si="3"/>
        <v>400</v>
      </c>
      <c r="G64" s="142">
        <v>400</v>
      </c>
      <c r="H64" s="14"/>
      <c r="I64" s="14"/>
      <c r="J64" s="14"/>
      <c r="K64" s="14"/>
      <c r="L64" s="14"/>
      <c r="M64" s="14"/>
    </row>
    <row r="65" ht="24.75" customHeight="1" spans="1:13">
      <c r="A65" s="144">
        <v>214</v>
      </c>
      <c r="B65" s="145" t="s">
        <v>128</v>
      </c>
      <c r="C65" s="145" t="s">
        <v>140</v>
      </c>
      <c r="D65" s="156" t="s">
        <v>204</v>
      </c>
      <c r="E65" s="142">
        <f t="shared" si="5"/>
        <v>80</v>
      </c>
      <c r="F65" s="150">
        <f t="shared" si="3"/>
        <v>80</v>
      </c>
      <c r="G65" s="142">
        <v>80</v>
      </c>
      <c r="H65" s="14"/>
      <c r="I65" s="14"/>
      <c r="J65" s="14"/>
      <c r="K65" s="14"/>
      <c r="L65" s="14"/>
      <c r="M65" s="14"/>
    </row>
    <row r="66" ht="24.75" customHeight="1" spans="1:13">
      <c r="A66" s="144">
        <v>215</v>
      </c>
      <c r="B66" s="145" t="s">
        <v>133</v>
      </c>
      <c r="C66" s="145" t="s">
        <v>130</v>
      </c>
      <c r="D66" s="143" t="s">
        <v>131</v>
      </c>
      <c r="E66" s="142">
        <f t="shared" si="5"/>
        <v>60</v>
      </c>
      <c r="F66" s="150">
        <f t="shared" si="3"/>
        <v>60</v>
      </c>
      <c r="G66" s="142">
        <v>60</v>
      </c>
      <c r="H66" s="14"/>
      <c r="I66" s="14"/>
      <c r="J66" s="14"/>
      <c r="K66" s="14"/>
      <c r="L66" s="14"/>
      <c r="M66" s="14"/>
    </row>
    <row r="67" ht="24.75" customHeight="1" spans="1:13">
      <c r="A67" s="144">
        <v>215</v>
      </c>
      <c r="B67" s="145" t="s">
        <v>133</v>
      </c>
      <c r="C67" s="145" t="s">
        <v>138</v>
      </c>
      <c r="D67" s="143" t="s">
        <v>205</v>
      </c>
      <c r="E67" s="142">
        <f t="shared" si="5"/>
        <v>35000</v>
      </c>
      <c r="F67" s="150">
        <f t="shared" si="3"/>
        <v>35000</v>
      </c>
      <c r="G67" s="142">
        <v>35000</v>
      </c>
      <c r="H67" s="14"/>
      <c r="I67" s="14"/>
      <c r="J67" s="14"/>
      <c r="K67" s="14"/>
      <c r="L67" s="14"/>
      <c r="M67" s="14"/>
    </row>
    <row r="68" ht="24.75" customHeight="1" spans="1:13">
      <c r="A68" s="144">
        <v>215</v>
      </c>
      <c r="B68" s="145" t="s">
        <v>133</v>
      </c>
      <c r="C68" s="145" t="s">
        <v>136</v>
      </c>
      <c r="D68" s="143" t="s">
        <v>206</v>
      </c>
      <c r="E68" s="142">
        <f ca="1" t="shared" si="5"/>
        <v>0</v>
      </c>
      <c r="F68" s="150">
        <f ca="1" t="shared" si="3"/>
        <v>30</v>
      </c>
      <c r="G68" s="142">
        <f ca="1">E68</f>
        <v>30</v>
      </c>
      <c r="H68" s="14"/>
      <c r="I68" s="14"/>
      <c r="J68" s="14"/>
      <c r="K68" s="14"/>
      <c r="L68" s="14"/>
      <c r="M68" s="14"/>
    </row>
    <row r="69" ht="24.75" customHeight="1" spans="1:13">
      <c r="A69" s="144">
        <v>217</v>
      </c>
      <c r="B69" s="145" t="s">
        <v>136</v>
      </c>
      <c r="C69" s="145" t="s">
        <v>136</v>
      </c>
      <c r="D69" s="143" t="s">
        <v>207</v>
      </c>
      <c r="E69" s="142">
        <f t="shared" si="5"/>
        <v>30</v>
      </c>
      <c r="F69" s="150">
        <f t="shared" ref="F69:F78" si="6">G69</f>
        <v>30</v>
      </c>
      <c r="G69" s="142">
        <v>30</v>
      </c>
      <c r="H69" s="14"/>
      <c r="I69" s="14"/>
      <c r="J69" s="14"/>
      <c r="K69" s="14"/>
      <c r="L69" s="14"/>
      <c r="M69" s="14"/>
    </row>
    <row r="70" ht="24.75" customHeight="1" spans="1:13">
      <c r="A70" s="144">
        <v>220</v>
      </c>
      <c r="B70" s="145" t="s">
        <v>128</v>
      </c>
      <c r="C70" s="145" t="s">
        <v>135</v>
      </c>
      <c r="D70" s="143" t="s">
        <v>208</v>
      </c>
      <c r="E70" s="142">
        <f ca="1" t="shared" si="5"/>
        <v>0</v>
      </c>
      <c r="F70" s="150">
        <f ca="1" t="shared" si="6"/>
        <v>400</v>
      </c>
      <c r="G70" s="142">
        <f ca="1">E70</f>
        <v>400</v>
      </c>
      <c r="H70" s="14"/>
      <c r="I70" s="14"/>
      <c r="J70" s="14"/>
      <c r="K70" s="14"/>
      <c r="L70" s="14"/>
      <c r="M70" s="14"/>
    </row>
    <row r="71" ht="24.75" customHeight="1" spans="1:13">
      <c r="A71" s="144">
        <v>220</v>
      </c>
      <c r="B71" s="145" t="s">
        <v>128</v>
      </c>
      <c r="C71" s="145" t="s">
        <v>136</v>
      </c>
      <c r="D71" s="143" t="s">
        <v>209</v>
      </c>
      <c r="E71" s="142">
        <f t="shared" si="5"/>
        <v>230</v>
      </c>
      <c r="F71" s="150">
        <f t="shared" si="6"/>
        <v>230</v>
      </c>
      <c r="G71" s="142">
        <v>230</v>
      </c>
      <c r="H71" s="14"/>
      <c r="I71" s="14"/>
      <c r="J71" s="14"/>
      <c r="K71" s="14"/>
      <c r="L71" s="14"/>
      <c r="M71" s="14"/>
    </row>
    <row r="72" ht="24.75" customHeight="1" spans="1:13">
      <c r="A72" s="146" t="s">
        <v>210</v>
      </c>
      <c r="B72" s="146" t="s">
        <v>130</v>
      </c>
      <c r="C72" s="146" t="s">
        <v>128</v>
      </c>
      <c r="D72" s="141" t="s">
        <v>211</v>
      </c>
      <c r="E72" s="142">
        <f t="shared" si="5"/>
        <v>235</v>
      </c>
      <c r="F72" s="150">
        <f t="shared" si="6"/>
        <v>235</v>
      </c>
      <c r="G72" s="142">
        <v>235</v>
      </c>
      <c r="H72" s="14"/>
      <c r="I72" s="14"/>
      <c r="J72" s="14"/>
      <c r="K72" s="14"/>
      <c r="L72" s="14"/>
      <c r="M72" s="14"/>
    </row>
    <row r="73" ht="24.75" customHeight="1" spans="1:13">
      <c r="A73" s="144">
        <v>221</v>
      </c>
      <c r="B73" s="145" t="s">
        <v>128</v>
      </c>
      <c r="C73" s="145" t="s">
        <v>138</v>
      </c>
      <c r="D73" s="143" t="s">
        <v>212</v>
      </c>
      <c r="E73" s="142">
        <f t="shared" si="5"/>
        <v>100</v>
      </c>
      <c r="F73" s="150">
        <f t="shared" si="6"/>
        <v>100</v>
      </c>
      <c r="G73" s="142">
        <v>100</v>
      </c>
      <c r="H73" s="14"/>
      <c r="I73" s="14"/>
      <c r="J73" s="14"/>
      <c r="K73" s="14"/>
      <c r="L73" s="14"/>
      <c r="M73" s="14"/>
    </row>
    <row r="74" ht="24.75" customHeight="1" spans="1:13">
      <c r="A74" s="144">
        <v>224</v>
      </c>
      <c r="B74" s="145" t="s">
        <v>128</v>
      </c>
      <c r="C74" s="145" t="s">
        <v>140</v>
      </c>
      <c r="D74" s="143" t="s">
        <v>213</v>
      </c>
      <c r="E74" s="142">
        <f t="shared" si="5"/>
        <v>10</v>
      </c>
      <c r="F74" s="150">
        <f t="shared" si="6"/>
        <v>10</v>
      </c>
      <c r="G74" s="142">
        <v>10</v>
      </c>
      <c r="H74" s="14"/>
      <c r="I74" s="14"/>
      <c r="J74" s="14"/>
      <c r="K74" s="14"/>
      <c r="L74" s="14"/>
      <c r="M74" s="14"/>
    </row>
    <row r="75" ht="24.75" customHeight="1" spans="1:13">
      <c r="A75" s="144">
        <v>224</v>
      </c>
      <c r="B75" s="145" t="s">
        <v>128</v>
      </c>
      <c r="C75" s="145" t="s">
        <v>214</v>
      </c>
      <c r="D75" s="143" t="s">
        <v>215</v>
      </c>
      <c r="E75" s="142">
        <f t="shared" si="5"/>
        <v>180</v>
      </c>
      <c r="F75" s="150">
        <f t="shared" si="6"/>
        <v>180</v>
      </c>
      <c r="G75" s="142">
        <v>180</v>
      </c>
      <c r="H75" s="14"/>
      <c r="I75" s="14"/>
      <c r="J75" s="14"/>
      <c r="K75" s="14"/>
      <c r="L75" s="14"/>
      <c r="M75" s="14"/>
    </row>
    <row r="76" ht="24.75" customHeight="1" spans="1:13">
      <c r="A76" s="144">
        <v>224</v>
      </c>
      <c r="B76" s="145" t="s">
        <v>130</v>
      </c>
      <c r="C76" s="145" t="s">
        <v>130</v>
      </c>
      <c r="D76" s="157" t="s">
        <v>216</v>
      </c>
      <c r="E76" s="142">
        <f t="shared" si="5"/>
        <v>300</v>
      </c>
      <c r="F76" s="150">
        <f t="shared" si="6"/>
        <v>300</v>
      </c>
      <c r="G76" s="142">
        <v>300</v>
      </c>
      <c r="H76" s="14"/>
      <c r="I76" s="14"/>
      <c r="J76" s="14"/>
      <c r="K76" s="14"/>
      <c r="L76" s="14"/>
      <c r="M76" s="14"/>
    </row>
    <row r="77" ht="24.75" customHeight="1" spans="1:13">
      <c r="A77" s="144">
        <v>224</v>
      </c>
      <c r="B77" s="145" t="s">
        <v>130</v>
      </c>
      <c r="C77" s="145" t="s">
        <v>135</v>
      </c>
      <c r="D77" s="143" t="s">
        <v>217</v>
      </c>
      <c r="E77" s="142">
        <f t="shared" si="5"/>
        <v>400</v>
      </c>
      <c r="F77" s="150">
        <f t="shared" si="6"/>
        <v>400</v>
      </c>
      <c r="G77" s="142">
        <v>400</v>
      </c>
      <c r="H77" s="14"/>
      <c r="I77" s="14"/>
      <c r="J77" s="14"/>
      <c r="K77" s="14"/>
      <c r="L77" s="14"/>
      <c r="M77" s="14"/>
    </row>
    <row r="78" ht="24.75" customHeight="1" spans="1:13">
      <c r="A78" s="144">
        <v>229</v>
      </c>
      <c r="B78" s="145" t="s">
        <v>136</v>
      </c>
      <c r="C78" s="145" t="s">
        <v>136</v>
      </c>
      <c r="D78" s="143" t="s">
        <v>218</v>
      </c>
      <c r="E78" s="142">
        <f t="shared" si="5"/>
        <v>1005</v>
      </c>
      <c r="F78" s="150">
        <f t="shared" si="6"/>
        <v>1005</v>
      </c>
      <c r="G78" s="142">
        <v>1005</v>
      </c>
      <c r="H78" s="14"/>
      <c r="I78" s="14"/>
      <c r="J78" s="14"/>
      <c r="K78" s="14"/>
      <c r="L78" s="14"/>
      <c r="M78" s="14"/>
    </row>
    <row r="79" ht="24.75" customHeight="1" spans="1:13">
      <c r="A79" s="158" t="s">
        <v>114</v>
      </c>
      <c r="B79" s="159"/>
      <c r="C79" s="159"/>
      <c r="D79" s="160"/>
      <c r="E79" s="150">
        <v>77634</v>
      </c>
      <c r="F79" s="150">
        <f ca="1">SUM(F6:F78)</f>
        <v>77034</v>
      </c>
      <c r="G79" s="150">
        <f ca="1">SUM(G6:G78)</f>
        <v>77034</v>
      </c>
      <c r="H79" s="150">
        <f>SUM(H6:H78)</f>
        <v>0</v>
      </c>
      <c r="I79" s="150">
        <f>SUM(I6:I78)</f>
        <v>0</v>
      </c>
      <c r="J79" s="150">
        <f>SUM(J6:J78)</f>
        <v>600</v>
      </c>
      <c r="K79" s="161"/>
      <c r="L79" s="161"/>
      <c r="M79" s="161"/>
    </row>
  </sheetData>
  <mergeCells count="10">
    <mergeCell ref="A2:M2"/>
    <mergeCell ref="A4:D4"/>
    <mergeCell ref="F4:I4"/>
    <mergeCell ref="A5:C5"/>
    <mergeCell ref="A79:D79"/>
    <mergeCell ref="E4:E5"/>
    <mergeCell ref="J4:J5"/>
    <mergeCell ref="K4:K5"/>
    <mergeCell ref="L4:L5"/>
    <mergeCell ref="M4:M5"/>
  </mergeCells>
  <pageMargins left="0.472222222222222" right="0.354166666666667" top="0.550694444444444" bottom="0.432638888888889" header="0.5" footer="0.432638888888889"/>
  <pageSetup paperSize="9" scale="92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3"/>
  <sheetViews>
    <sheetView topLeftCell="A60" workbookViewId="0">
      <selection activeCell="D78" sqref="D78"/>
    </sheetView>
  </sheetViews>
  <sheetFormatPr defaultColWidth="9" defaultRowHeight="14.25" outlineLevelCol="7"/>
  <cols>
    <col min="1" max="1" width="4.5" style="66" customWidth="1"/>
    <col min="2" max="2" width="5" style="66" customWidth="1"/>
    <col min="3" max="3" width="5.25" style="66" customWidth="1"/>
    <col min="4" max="4" width="28.5" style="66" customWidth="1"/>
    <col min="5" max="8" width="12.625" style="66" customWidth="1"/>
    <col min="9" max="9" width="13.5" style="66" customWidth="1"/>
    <col min="10" max="16384" width="9" style="66"/>
  </cols>
  <sheetData>
    <row r="1" s="66" customFormat="1" customHeight="1" spans="8:8">
      <c r="H1" s="134" t="s">
        <v>219</v>
      </c>
    </row>
    <row r="2" s="66" customFormat="1" ht="21" customHeight="1" spans="1:8">
      <c r="A2" s="79" t="s">
        <v>220</v>
      </c>
      <c r="B2" s="79"/>
      <c r="C2" s="79"/>
      <c r="D2" s="79"/>
      <c r="E2" s="79"/>
      <c r="F2" s="79"/>
      <c r="G2" s="79"/>
      <c r="H2" s="79"/>
    </row>
    <row r="3" s="66" customFormat="1" ht="21" customHeight="1" spans="1:8">
      <c r="A3" s="120" t="s">
        <v>111</v>
      </c>
      <c r="B3" s="135"/>
      <c r="C3" s="135"/>
      <c r="D3" s="135"/>
      <c r="E3" s="82"/>
      <c r="F3" s="82"/>
      <c r="G3" s="136"/>
      <c r="H3" s="77" t="s">
        <v>112</v>
      </c>
    </row>
    <row r="4" s="66" customFormat="1" ht="21" customHeight="1" spans="1:8">
      <c r="A4" s="87" t="s">
        <v>221</v>
      </c>
      <c r="B4" s="88"/>
      <c r="C4" s="88"/>
      <c r="D4" s="89"/>
      <c r="E4" s="95" t="s">
        <v>222</v>
      </c>
      <c r="F4" s="95"/>
      <c r="G4" s="95"/>
      <c r="H4" s="95"/>
    </row>
    <row r="5" s="66" customFormat="1" ht="21" customHeight="1" spans="1:8">
      <c r="A5" s="95" t="s">
        <v>120</v>
      </c>
      <c r="B5" s="95"/>
      <c r="C5" s="95"/>
      <c r="D5" s="95" t="s">
        <v>121</v>
      </c>
      <c r="E5" s="137" t="s">
        <v>122</v>
      </c>
      <c r="F5" s="87" t="s">
        <v>223</v>
      </c>
      <c r="G5" s="89"/>
      <c r="H5" s="137" t="s">
        <v>224</v>
      </c>
    </row>
    <row r="6" s="66" customFormat="1" ht="21" customHeight="1" spans="1:8">
      <c r="A6" s="95"/>
      <c r="B6" s="95"/>
      <c r="C6" s="95"/>
      <c r="D6" s="95"/>
      <c r="E6" s="138"/>
      <c r="F6" s="139" t="s">
        <v>225</v>
      </c>
      <c r="G6" s="139" t="s">
        <v>226</v>
      </c>
      <c r="H6" s="138"/>
    </row>
    <row r="7" s="66" customFormat="1" ht="21" customHeight="1" spans="1:8">
      <c r="A7" s="140" t="s">
        <v>126</v>
      </c>
      <c r="B7" s="140" t="s">
        <v>127</v>
      </c>
      <c r="C7" s="140" t="s">
        <v>128</v>
      </c>
      <c r="D7" s="141" t="s">
        <v>129</v>
      </c>
      <c r="E7" s="142">
        <f t="shared" ref="E7:E38" si="0">F7+G7+H7</f>
        <v>5725</v>
      </c>
      <c r="F7" s="142">
        <v>600</v>
      </c>
      <c r="G7" s="142">
        <v>5125</v>
      </c>
      <c r="H7" s="142"/>
    </row>
    <row r="8" s="66" customFormat="1" ht="21" customHeight="1" spans="1:8">
      <c r="A8" s="140" t="s">
        <v>126</v>
      </c>
      <c r="B8" s="140" t="s">
        <v>127</v>
      </c>
      <c r="C8" s="140" t="s">
        <v>130</v>
      </c>
      <c r="D8" s="143" t="s">
        <v>131</v>
      </c>
      <c r="E8" s="142">
        <f t="shared" si="0"/>
        <v>3005</v>
      </c>
      <c r="F8" s="142"/>
      <c r="G8" s="142"/>
      <c r="H8" s="142">
        <v>3005</v>
      </c>
    </row>
    <row r="9" s="66" customFormat="1" ht="21" customHeight="1" spans="1:8">
      <c r="A9" s="144" t="s">
        <v>126</v>
      </c>
      <c r="B9" s="144" t="s">
        <v>127</v>
      </c>
      <c r="C9" s="144">
        <v>5</v>
      </c>
      <c r="D9" s="141" t="s">
        <v>132</v>
      </c>
      <c r="E9" s="142">
        <f t="shared" si="0"/>
        <v>160</v>
      </c>
      <c r="F9" s="142"/>
      <c r="G9" s="142"/>
      <c r="H9" s="142">
        <v>160</v>
      </c>
    </row>
    <row r="10" s="66" customFormat="1" ht="21" customHeight="1" spans="1:8">
      <c r="A10" s="140" t="s">
        <v>126</v>
      </c>
      <c r="B10" s="140" t="s">
        <v>127</v>
      </c>
      <c r="C10" s="140" t="s">
        <v>133</v>
      </c>
      <c r="D10" s="143" t="s">
        <v>134</v>
      </c>
      <c r="E10" s="142">
        <f t="shared" si="0"/>
        <v>150</v>
      </c>
      <c r="F10" s="142"/>
      <c r="G10" s="142"/>
      <c r="H10" s="142">
        <v>150</v>
      </c>
    </row>
    <row r="11" s="66" customFormat="1" ht="21" customHeight="1" spans="1:8">
      <c r="A11" s="140" t="s">
        <v>126</v>
      </c>
      <c r="B11" s="140" t="s">
        <v>135</v>
      </c>
      <c r="C11" s="140" t="s">
        <v>136</v>
      </c>
      <c r="D11" s="143" t="s">
        <v>137</v>
      </c>
      <c r="E11" s="142">
        <f t="shared" si="0"/>
        <v>300</v>
      </c>
      <c r="F11" s="142"/>
      <c r="G11" s="142"/>
      <c r="H11" s="142">
        <v>300</v>
      </c>
    </row>
    <row r="12" s="66" customFormat="1" ht="21" customHeight="1" spans="1:8">
      <c r="A12" s="140" t="s">
        <v>126</v>
      </c>
      <c r="B12" s="140" t="s">
        <v>138</v>
      </c>
      <c r="C12" s="140" t="s">
        <v>136</v>
      </c>
      <c r="D12" s="143" t="s">
        <v>139</v>
      </c>
      <c r="E12" s="142">
        <f t="shared" si="0"/>
        <v>200</v>
      </c>
      <c r="F12" s="142"/>
      <c r="G12" s="142"/>
      <c r="H12" s="142">
        <v>200</v>
      </c>
    </row>
    <row r="13" s="66" customFormat="1" ht="21" customHeight="1" spans="1:8">
      <c r="A13" s="140" t="s">
        <v>126</v>
      </c>
      <c r="B13" s="140" t="s">
        <v>140</v>
      </c>
      <c r="C13" s="140" t="s">
        <v>130</v>
      </c>
      <c r="D13" s="143" t="s">
        <v>131</v>
      </c>
      <c r="E13" s="142">
        <f t="shared" si="0"/>
        <v>50</v>
      </c>
      <c r="F13" s="142"/>
      <c r="G13" s="142"/>
      <c r="H13" s="142">
        <v>50</v>
      </c>
    </row>
    <row r="14" s="66" customFormat="1" ht="21" customHeight="1" spans="1:8">
      <c r="A14" s="140" t="s">
        <v>126</v>
      </c>
      <c r="B14" s="140" t="s">
        <v>141</v>
      </c>
      <c r="C14" s="140" t="s">
        <v>130</v>
      </c>
      <c r="D14" s="143" t="s">
        <v>131</v>
      </c>
      <c r="E14" s="142">
        <f t="shared" si="0"/>
        <v>1500</v>
      </c>
      <c r="F14" s="142"/>
      <c r="G14" s="142"/>
      <c r="H14" s="142">
        <v>1500</v>
      </c>
    </row>
    <row r="15" s="66" customFormat="1" ht="21" customHeight="1" spans="1:8">
      <c r="A15" s="140" t="s">
        <v>126</v>
      </c>
      <c r="B15" s="140" t="s">
        <v>133</v>
      </c>
      <c r="C15" s="140" t="s">
        <v>135</v>
      </c>
      <c r="D15" s="143" t="s">
        <v>142</v>
      </c>
      <c r="E15" s="142">
        <f t="shared" si="0"/>
        <v>150</v>
      </c>
      <c r="F15" s="142"/>
      <c r="G15" s="142"/>
      <c r="H15" s="142">
        <v>150</v>
      </c>
    </row>
    <row r="16" s="66" customFormat="1" ht="21" customHeight="1" spans="1:8">
      <c r="A16" s="140" t="s">
        <v>126</v>
      </c>
      <c r="B16" s="140" t="s">
        <v>143</v>
      </c>
      <c r="C16" s="140" t="s">
        <v>135</v>
      </c>
      <c r="D16" s="143" t="s">
        <v>144</v>
      </c>
      <c r="E16" s="142">
        <f t="shared" si="0"/>
        <v>20</v>
      </c>
      <c r="F16" s="142"/>
      <c r="G16" s="142"/>
      <c r="H16" s="142">
        <v>20</v>
      </c>
    </row>
    <row r="17" s="66" customFormat="1" ht="21" customHeight="1" spans="1:8">
      <c r="A17" s="140" t="s">
        <v>126</v>
      </c>
      <c r="B17" s="140" t="s">
        <v>143</v>
      </c>
      <c r="C17" s="140" t="s">
        <v>136</v>
      </c>
      <c r="D17" s="143" t="s">
        <v>145</v>
      </c>
      <c r="E17" s="142">
        <f t="shared" si="0"/>
        <v>30</v>
      </c>
      <c r="F17" s="142"/>
      <c r="G17" s="142"/>
      <c r="H17" s="142">
        <v>30</v>
      </c>
    </row>
    <row r="18" s="66" customFormat="1" ht="21" customHeight="1" spans="1:8">
      <c r="A18" s="140" t="s">
        <v>126</v>
      </c>
      <c r="B18" s="140" t="s">
        <v>146</v>
      </c>
      <c r="C18" s="140" t="s">
        <v>133</v>
      </c>
      <c r="D18" s="143" t="s">
        <v>147</v>
      </c>
      <c r="E18" s="142">
        <f t="shared" si="0"/>
        <v>400</v>
      </c>
      <c r="F18" s="142"/>
      <c r="G18" s="142"/>
      <c r="H18" s="142">
        <v>400</v>
      </c>
    </row>
    <row r="19" s="66" customFormat="1" ht="21" customHeight="1" spans="1:8">
      <c r="A19" s="140" t="s">
        <v>126</v>
      </c>
      <c r="B19" s="140" t="s">
        <v>148</v>
      </c>
      <c r="C19" s="140" t="s">
        <v>135</v>
      </c>
      <c r="D19" s="143" t="s">
        <v>149</v>
      </c>
      <c r="E19" s="142">
        <f t="shared" si="0"/>
        <v>2</v>
      </c>
      <c r="F19" s="142"/>
      <c r="G19" s="142"/>
      <c r="H19" s="142">
        <v>2</v>
      </c>
    </row>
    <row r="20" s="66" customFormat="1" ht="21" customHeight="1" spans="1:8">
      <c r="A20" s="140" t="s">
        <v>126</v>
      </c>
      <c r="B20" s="140" t="s">
        <v>150</v>
      </c>
      <c r="C20" s="140" t="s">
        <v>140</v>
      </c>
      <c r="D20" s="143" t="s">
        <v>151</v>
      </c>
      <c r="E20" s="142">
        <f t="shared" si="0"/>
        <v>50</v>
      </c>
      <c r="F20" s="142"/>
      <c r="G20" s="142"/>
      <c r="H20" s="142">
        <v>50</v>
      </c>
    </row>
    <row r="21" s="66" customFormat="1" ht="21" customHeight="1" spans="1:8">
      <c r="A21" s="140" t="s">
        <v>126</v>
      </c>
      <c r="B21" s="140" t="s">
        <v>150</v>
      </c>
      <c r="C21" s="140" t="s">
        <v>136</v>
      </c>
      <c r="D21" s="143" t="s">
        <v>152</v>
      </c>
      <c r="E21" s="142">
        <f t="shared" si="0"/>
        <v>5</v>
      </c>
      <c r="F21" s="142"/>
      <c r="G21" s="142"/>
      <c r="H21" s="142">
        <v>5</v>
      </c>
    </row>
    <row r="22" s="66" customFormat="1" ht="21" customHeight="1" spans="1:8">
      <c r="A22" s="140" t="s">
        <v>126</v>
      </c>
      <c r="B22" s="140" t="s">
        <v>153</v>
      </c>
      <c r="C22" s="140" t="s">
        <v>135</v>
      </c>
      <c r="D22" s="143" t="s">
        <v>154</v>
      </c>
      <c r="E22" s="142">
        <f t="shared" si="0"/>
        <v>300</v>
      </c>
      <c r="F22" s="142"/>
      <c r="G22" s="142"/>
      <c r="H22" s="142">
        <v>300</v>
      </c>
    </row>
    <row r="23" s="66" customFormat="1" ht="21" customHeight="1" spans="1:8">
      <c r="A23" s="140" t="s">
        <v>126</v>
      </c>
      <c r="B23" s="140" t="s">
        <v>155</v>
      </c>
      <c r="C23" s="140" t="s">
        <v>136</v>
      </c>
      <c r="D23" s="143" t="s">
        <v>156</v>
      </c>
      <c r="E23" s="142">
        <f t="shared" si="0"/>
        <v>50</v>
      </c>
      <c r="F23" s="142"/>
      <c r="G23" s="142"/>
      <c r="H23" s="142">
        <v>50</v>
      </c>
    </row>
    <row r="24" s="66" customFormat="1" ht="21" customHeight="1" spans="1:8">
      <c r="A24" s="140" t="s">
        <v>126</v>
      </c>
      <c r="B24" s="140" t="s">
        <v>157</v>
      </c>
      <c r="C24" s="140" t="s">
        <v>135</v>
      </c>
      <c r="D24" s="143" t="s">
        <v>158</v>
      </c>
      <c r="E24" s="142">
        <f t="shared" si="0"/>
        <v>15</v>
      </c>
      <c r="F24" s="142"/>
      <c r="G24" s="142"/>
      <c r="H24" s="142">
        <v>15</v>
      </c>
    </row>
    <row r="25" s="66" customFormat="1" ht="21" customHeight="1" spans="1:8">
      <c r="A25" s="144">
        <v>201</v>
      </c>
      <c r="B25" s="144">
        <v>38</v>
      </c>
      <c r="C25" s="144">
        <v>10</v>
      </c>
      <c r="D25" s="143" t="s">
        <v>159</v>
      </c>
      <c r="E25" s="142">
        <f t="shared" si="0"/>
        <v>20</v>
      </c>
      <c r="F25" s="142"/>
      <c r="G25" s="142"/>
      <c r="H25" s="142">
        <v>20</v>
      </c>
    </row>
    <row r="26" s="66" customFormat="1" ht="21" customHeight="1" spans="1:8">
      <c r="A26" s="144">
        <v>201</v>
      </c>
      <c r="B26" s="144">
        <v>38</v>
      </c>
      <c r="C26" s="144">
        <v>12</v>
      </c>
      <c r="D26" s="143" t="s">
        <v>160</v>
      </c>
      <c r="E26" s="142">
        <f t="shared" si="0"/>
        <v>20</v>
      </c>
      <c r="F26" s="142"/>
      <c r="G26" s="142"/>
      <c r="H26" s="142">
        <v>20</v>
      </c>
    </row>
    <row r="27" s="66" customFormat="1" ht="21" customHeight="1" spans="1:8">
      <c r="A27" s="144">
        <v>201</v>
      </c>
      <c r="B27" s="144">
        <v>38</v>
      </c>
      <c r="C27" s="144">
        <v>16</v>
      </c>
      <c r="D27" s="143" t="s">
        <v>161</v>
      </c>
      <c r="E27" s="142">
        <f t="shared" si="0"/>
        <v>30</v>
      </c>
      <c r="F27" s="142"/>
      <c r="G27" s="142"/>
      <c r="H27" s="142">
        <v>30</v>
      </c>
    </row>
    <row r="28" s="66" customFormat="1" ht="21" customHeight="1" spans="1:8">
      <c r="A28" s="144">
        <v>201</v>
      </c>
      <c r="B28" s="144">
        <v>38</v>
      </c>
      <c r="C28" s="144">
        <v>99</v>
      </c>
      <c r="D28" s="143" t="s">
        <v>162</v>
      </c>
      <c r="E28" s="142">
        <f t="shared" si="0"/>
        <v>30</v>
      </c>
      <c r="F28" s="142"/>
      <c r="G28" s="142"/>
      <c r="H28" s="142">
        <v>30</v>
      </c>
    </row>
    <row r="29" s="66" customFormat="1" ht="21" customHeight="1" spans="1:8">
      <c r="A29" s="144">
        <v>204</v>
      </c>
      <c r="B29" s="145" t="s">
        <v>140</v>
      </c>
      <c r="C29" s="145" t="s">
        <v>138</v>
      </c>
      <c r="D29" s="143" t="s">
        <v>163</v>
      </c>
      <c r="E29" s="142">
        <f t="shared" si="0"/>
        <v>10</v>
      </c>
      <c r="F29" s="142"/>
      <c r="G29" s="142"/>
      <c r="H29" s="142">
        <v>10</v>
      </c>
    </row>
    <row r="30" s="66" customFormat="1" ht="21" customHeight="1" spans="1:8">
      <c r="A30" s="144">
        <v>204</v>
      </c>
      <c r="B30" s="145" t="s">
        <v>133</v>
      </c>
      <c r="C30" s="144">
        <v>99</v>
      </c>
      <c r="D30" s="143" t="s">
        <v>164</v>
      </c>
      <c r="E30" s="142">
        <f t="shared" si="0"/>
        <v>10</v>
      </c>
      <c r="F30" s="142"/>
      <c r="G30" s="142"/>
      <c r="H30" s="142">
        <v>10</v>
      </c>
    </row>
    <row r="31" s="66" customFormat="1" ht="21" customHeight="1" spans="1:8">
      <c r="A31" s="144">
        <v>204</v>
      </c>
      <c r="B31" s="145" t="s">
        <v>136</v>
      </c>
      <c r="C31" s="144">
        <v>99</v>
      </c>
      <c r="D31" s="143" t="s">
        <v>165</v>
      </c>
      <c r="E31" s="142">
        <f t="shared" si="0"/>
        <v>160</v>
      </c>
      <c r="F31" s="142"/>
      <c r="G31" s="142"/>
      <c r="H31" s="142">
        <v>160</v>
      </c>
    </row>
    <row r="32" s="66" customFormat="1" ht="21" customHeight="1" spans="1:8">
      <c r="A32" s="144">
        <v>206</v>
      </c>
      <c r="B32" s="145" t="s">
        <v>136</v>
      </c>
      <c r="C32" s="144">
        <v>99</v>
      </c>
      <c r="D32" s="143" t="s">
        <v>166</v>
      </c>
      <c r="E32" s="142">
        <f t="shared" si="0"/>
        <v>20000</v>
      </c>
      <c r="F32" s="142"/>
      <c r="G32" s="142"/>
      <c r="H32" s="142">
        <v>20000</v>
      </c>
    </row>
    <row r="33" s="66" customFormat="1" ht="21" customHeight="1" spans="1:8">
      <c r="A33" s="144">
        <v>207</v>
      </c>
      <c r="B33" s="145" t="s">
        <v>136</v>
      </c>
      <c r="C33" s="145" t="s">
        <v>130</v>
      </c>
      <c r="D33" s="143" t="s">
        <v>167</v>
      </c>
      <c r="E33" s="142">
        <f t="shared" si="0"/>
        <v>100</v>
      </c>
      <c r="F33" s="142"/>
      <c r="G33" s="142"/>
      <c r="H33" s="142">
        <v>100</v>
      </c>
    </row>
    <row r="34" s="66" customFormat="1" ht="21" customHeight="1" spans="1:8">
      <c r="A34" s="144">
        <v>208</v>
      </c>
      <c r="B34" s="145" t="s">
        <v>128</v>
      </c>
      <c r="C34" s="144">
        <v>16</v>
      </c>
      <c r="D34" s="143" t="s">
        <v>168</v>
      </c>
      <c r="E34" s="142">
        <f t="shared" si="0"/>
        <v>500</v>
      </c>
      <c r="F34" s="142"/>
      <c r="G34" s="142"/>
      <c r="H34" s="142">
        <v>500</v>
      </c>
    </row>
    <row r="35" s="66" customFormat="1" ht="21" customHeight="1" spans="1:8">
      <c r="A35" s="144">
        <v>208</v>
      </c>
      <c r="B35" s="145" t="s">
        <v>128</v>
      </c>
      <c r="C35" s="144">
        <v>99</v>
      </c>
      <c r="D35" s="143" t="s">
        <v>169</v>
      </c>
      <c r="E35" s="142">
        <f t="shared" si="0"/>
        <v>400</v>
      </c>
      <c r="F35" s="142"/>
      <c r="G35" s="142"/>
      <c r="H35" s="142">
        <v>400</v>
      </c>
    </row>
    <row r="36" s="66" customFormat="1" ht="21" customHeight="1" spans="1:8">
      <c r="A36" s="144">
        <v>208</v>
      </c>
      <c r="B36" s="145" t="s">
        <v>130</v>
      </c>
      <c r="C36" s="144">
        <v>99</v>
      </c>
      <c r="D36" s="143" t="s">
        <v>170</v>
      </c>
      <c r="E36" s="142">
        <f t="shared" si="0"/>
        <v>20</v>
      </c>
      <c r="F36" s="142"/>
      <c r="G36" s="142"/>
      <c r="H36" s="142">
        <v>20</v>
      </c>
    </row>
    <row r="37" s="66" customFormat="1" ht="21" customHeight="1" spans="1:8">
      <c r="A37" s="144">
        <v>208</v>
      </c>
      <c r="B37" s="145" t="s">
        <v>138</v>
      </c>
      <c r="C37" s="145" t="s">
        <v>128</v>
      </c>
      <c r="D37" s="141" t="s">
        <v>171</v>
      </c>
      <c r="E37" s="142">
        <f t="shared" si="0"/>
        <v>10</v>
      </c>
      <c r="F37" s="142"/>
      <c r="G37" s="142">
        <v>10</v>
      </c>
      <c r="H37" s="142"/>
    </row>
    <row r="38" s="66" customFormat="1" ht="21" customHeight="1" spans="1:8">
      <c r="A38" s="140" t="s">
        <v>172</v>
      </c>
      <c r="B38" s="140" t="s">
        <v>138</v>
      </c>
      <c r="C38" s="140" t="s">
        <v>138</v>
      </c>
      <c r="D38" s="141" t="s">
        <v>173</v>
      </c>
      <c r="E38" s="142">
        <f t="shared" si="0"/>
        <v>152</v>
      </c>
      <c r="F38" s="142"/>
      <c r="G38" s="142">
        <v>152</v>
      </c>
      <c r="H38" s="142"/>
    </row>
    <row r="39" s="66" customFormat="1" ht="21" customHeight="1" spans="1:8">
      <c r="A39" s="140" t="s">
        <v>172</v>
      </c>
      <c r="B39" s="140" t="s">
        <v>138</v>
      </c>
      <c r="C39" s="140" t="s">
        <v>140</v>
      </c>
      <c r="D39" s="141" t="s">
        <v>174</v>
      </c>
      <c r="E39" s="142">
        <f t="shared" ref="E39:E79" si="1">F39+G39+H39</f>
        <v>30</v>
      </c>
      <c r="F39" s="142"/>
      <c r="G39" s="142">
        <v>30</v>
      </c>
      <c r="H39" s="142"/>
    </row>
    <row r="40" s="66" customFormat="1" ht="21" customHeight="1" spans="1:8">
      <c r="A40" s="144">
        <v>208</v>
      </c>
      <c r="B40" s="145" t="s">
        <v>138</v>
      </c>
      <c r="C40" s="144">
        <v>99</v>
      </c>
      <c r="D40" s="143" t="s">
        <v>175</v>
      </c>
      <c r="E40" s="142">
        <f t="shared" si="1"/>
        <v>4</v>
      </c>
      <c r="F40" s="142"/>
      <c r="G40" s="142">
        <v>4</v>
      </c>
      <c r="H40" s="142"/>
    </row>
    <row r="41" s="66" customFormat="1" ht="21" customHeight="1" spans="1:8">
      <c r="A41" s="144">
        <v>208</v>
      </c>
      <c r="B41" s="145" t="s">
        <v>141</v>
      </c>
      <c r="C41" s="145" t="s">
        <v>136</v>
      </c>
      <c r="D41" s="143" t="s">
        <v>176</v>
      </c>
      <c r="E41" s="142">
        <f t="shared" si="1"/>
        <v>20</v>
      </c>
      <c r="F41" s="142"/>
      <c r="G41" s="142"/>
      <c r="H41" s="142">
        <v>20</v>
      </c>
    </row>
    <row r="42" s="66" customFormat="1" ht="21" customHeight="1" spans="1:8">
      <c r="A42" s="144">
        <v>208</v>
      </c>
      <c r="B42" s="145" t="s">
        <v>141</v>
      </c>
      <c r="C42" s="145" t="s">
        <v>128</v>
      </c>
      <c r="D42" s="141" t="s">
        <v>178</v>
      </c>
      <c r="E42" s="142">
        <f t="shared" si="1"/>
        <v>7</v>
      </c>
      <c r="F42" s="142"/>
      <c r="G42" s="142">
        <v>7</v>
      </c>
      <c r="H42" s="142"/>
    </row>
    <row r="43" s="66" customFormat="1" ht="21" customHeight="1" spans="1:8">
      <c r="A43" s="140" t="s">
        <v>172</v>
      </c>
      <c r="B43" s="140" t="s">
        <v>177</v>
      </c>
      <c r="C43" s="140" t="s">
        <v>130</v>
      </c>
      <c r="D43" s="141" t="s">
        <v>179</v>
      </c>
      <c r="E43" s="142">
        <f t="shared" si="1"/>
        <v>10</v>
      </c>
      <c r="F43" s="142"/>
      <c r="G43" s="142">
        <v>10</v>
      </c>
      <c r="H43" s="142"/>
    </row>
    <row r="44" s="66" customFormat="1" ht="21" customHeight="1" spans="1:8">
      <c r="A44" s="146" t="s">
        <v>172</v>
      </c>
      <c r="B44" s="146" t="s">
        <v>177</v>
      </c>
      <c r="C44" s="146" t="s">
        <v>136</v>
      </c>
      <c r="D44" s="141" t="s">
        <v>180</v>
      </c>
      <c r="E44" s="142">
        <f t="shared" si="1"/>
        <v>6</v>
      </c>
      <c r="F44" s="142"/>
      <c r="G44" s="142">
        <v>6</v>
      </c>
      <c r="H44" s="142"/>
    </row>
    <row r="45" s="66" customFormat="1" ht="21" customHeight="1" spans="1:8">
      <c r="A45" s="144">
        <v>208</v>
      </c>
      <c r="B45" s="145" t="s">
        <v>181</v>
      </c>
      <c r="C45" s="144">
        <v>99</v>
      </c>
      <c r="D45" s="143" t="s">
        <v>182</v>
      </c>
      <c r="E45" s="142">
        <f t="shared" si="1"/>
        <v>20</v>
      </c>
      <c r="F45" s="142"/>
      <c r="G45" s="142"/>
      <c r="H45" s="142">
        <v>20</v>
      </c>
    </row>
    <row r="46" s="66" customFormat="1" ht="21" customHeight="1" spans="1:8">
      <c r="A46" s="144">
        <v>210</v>
      </c>
      <c r="B46" s="145" t="s">
        <v>135</v>
      </c>
      <c r="C46" s="144">
        <v>10</v>
      </c>
      <c r="D46" s="143" t="s">
        <v>183</v>
      </c>
      <c r="E46" s="142">
        <f t="shared" si="1"/>
        <v>600</v>
      </c>
      <c r="F46" s="142"/>
      <c r="G46" s="142"/>
      <c r="H46" s="142">
        <v>600</v>
      </c>
    </row>
    <row r="47" s="66" customFormat="1" ht="21" customHeight="1" spans="1:8">
      <c r="A47" s="146" t="s">
        <v>184</v>
      </c>
      <c r="B47" s="146" t="s">
        <v>143</v>
      </c>
      <c r="C47" s="146" t="s">
        <v>128</v>
      </c>
      <c r="D47" s="141" t="s">
        <v>185</v>
      </c>
      <c r="E47" s="142">
        <f t="shared" si="1"/>
        <v>49</v>
      </c>
      <c r="F47" s="142"/>
      <c r="G47" s="142">
        <v>49</v>
      </c>
      <c r="H47" s="142"/>
    </row>
    <row r="48" s="66" customFormat="1" ht="21" customHeight="1" spans="1:8">
      <c r="A48" s="146" t="s">
        <v>184</v>
      </c>
      <c r="B48" s="146" t="s">
        <v>143</v>
      </c>
      <c r="C48" s="146" t="s">
        <v>130</v>
      </c>
      <c r="D48" s="141" t="s">
        <v>186</v>
      </c>
      <c r="E48" s="142">
        <f t="shared" si="1"/>
        <v>34</v>
      </c>
      <c r="F48" s="142"/>
      <c r="G48" s="142">
        <v>34</v>
      </c>
      <c r="H48" s="142"/>
    </row>
    <row r="49" s="66" customFormat="1" ht="21" customHeight="1" spans="1:8">
      <c r="A49" s="146" t="s">
        <v>184</v>
      </c>
      <c r="B49" s="146" t="s">
        <v>143</v>
      </c>
      <c r="C49" s="146" t="s">
        <v>127</v>
      </c>
      <c r="D49" s="141" t="s">
        <v>187</v>
      </c>
      <c r="E49" s="142">
        <f t="shared" si="1"/>
        <v>14</v>
      </c>
      <c r="F49" s="142"/>
      <c r="G49" s="142">
        <v>14</v>
      </c>
      <c r="H49" s="142"/>
    </row>
    <row r="50" s="66" customFormat="1" ht="21" customHeight="1" spans="1:8">
      <c r="A50" s="146" t="s">
        <v>184</v>
      </c>
      <c r="B50" s="146" t="s">
        <v>143</v>
      </c>
      <c r="C50" s="146" t="s">
        <v>136</v>
      </c>
      <c r="D50" s="141" t="s">
        <v>188</v>
      </c>
      <c r="E50" s="142">
        <f t="shared" si="1"/>
        <v>2</v>
      </c>
      <c r="F50" s="142"/>
      <c r="G50" s="142">
        <v>2</v>
      </c>
      <c r="H50" s="142"/>
    </row>
    <row r="51" s="66" customFormat="1" ht="21" customHeight="1" spans="1:8">
      <c r="A51" s="144">
        <v>211</v>
      </c>
      <c r="B51" s="144" t="s">
        <v>128</v>
      </c>
      <c r="C51" s="144" t="s">
        <v>130</v>
      </c>
      <c r="D51" s="141" t="s">
        <v>131</v>
      </c>
      <c r="E51" s="142">
        <f t="shared" si="1"/>
        <v>5</v>
      </c>
      <c r="F51" s="142"/>
      <c r="G51" s="142"/>
      <c r="H51" s="142">
        <v>5</v>
      </c>
    </row>
    <row r="52" s="66" customFormat="1" ht="21" customHeight="1" spans="1:8">
      <c r="A52" s="144">
        <v>211</v>
      </c>
      <c r="B52" s="145" t="s">
        <v>128</v>
      </c>
      <c r="C52" s="145" t="s">
        <v>136</v>
      </c>
      <c r="D52" s="143" t="s">
        <v>189</v>
      </c>
      <c r="E52" s="142">
        <f t="shared" si="1"/>
        <v>50</v>
      </c>
      <c r="F52" s="142"/>
      <c r="G52" s="142"/>
      <c r="H52" s="142">
        <v>50</v>
      </c>
    </row>
    <row r="53" s="66" customFormat="1" ht="21" customHeight="1" spans="1:8">
      <c r="A53" s="144">
        <v>211</v>
      </c>
      <c r="B53" s="145" t="s">
        <v>130</v>
      </c>
      <c r="C53" s="145" t="s">
        <v>136</v>
      </c>
      <c r="D53" s="143" t="s">
        <v>190</v>
      </c>
      <c r="E53" s="142">
        <f t="shared" si="1"/>
        <v>100</v>
      </c>
      <c r="F53" s="142"/>
      <c r="G53" s="142"/>
      <c r="H53" s="142">
        <v>100</v>
      </c>
    </row>
    <row r="54" s="66" customFormat="1" ht="21" customHeight="1" spans="1:8">
      <c r="A54" s="144">
        <v>211</v>
      </c>
      <c r="B54" s="145" t="s">
        <v>143</v>
      </c>
      <c r="C54" s="145" t="s">
        <v>136</v>
      </c>
      <c r="D54" s="143" t="s">
        <v>191</v>
      </c>
      <c r="E54" s="142">
        <f t="shared" si="1"/>
        <v>1400</v>
      </c>
      <c r="F54" s="142"/>
      <c r="G54" s="142"/>
      <c r="H54" s="142">
        <v>1400</v>
      </c>
    </row>
    <row r="55" s="66" customFormat="1" ht="21" customHeight="1" spans="1:8">
      <c r="A55" s="144">
        <v>212</v>
      </c>
      <c r="B55" s="145" t="s">
        <v>128</v>
      </c>
      <c r="C55" s="145" t="s">
        <v>135</v>
      </c>
      <c r="D55" s="143" t="s">
        <v>192</v>
      </c>
      <c r="E55" s="142">
        <f t="shared" si="1"/>
        <v>90</v>
      </c>
      <c r="F55" s="142"/>
      <c r="G55" s="142"/>
      <c r="H55" s="142">
        <v>90</v>
      </c>
    </row>
    <row r="56" s="66" customFormat="1" ht="21" customHeight="1" spans="1:8">
      <c r="A56" s="144">
        <v>212</v>
      </c>
      <c r="B56" s="145" t="s">
        <v>128</v>
      </c>
      <c r="C56" s="145" t="s">
        <v>140</v>
      </c>
      <c r="D56" s="143" t="s">
        <v>193</v>
      </c>
      <c r="E56" s="142">
        <f t="shared" si="1"/>
        <v>30</v>
      </c>
      <c r="F56" s="142"/>
      <c r="G56" s="142"/>
      <c r="H56" s="142">
        <v>30</v>
      </c>
    </row>
    <row r="57" s="66" customFormat="1" ht="21" customHeight="1" spans="1:8">
      <c r="A57" s="144">
        <v>212</v>
      </c>
      <c r="B57" s="145" t="s">
        <v>127</v>
      </c>
      <c r="C57" s="145" t="s">
        <v>136</v>
      </c>
      <c r="D57" s="143" t="s">
        <v>194</v>
      </c>
      <c r="E57" s="142">
        <f t="shared" si="1"/>
        <v>100</v>
      </c>
      <c r="F57" s="142"/>
      <c r="G57" s="142"/>
      <c r="H57" s="142">
        <v>100</v>
      </c>
    </row>
    <row r="58" s="66" customFormat="1" ht="21" customHeight="1" spans="1:8">
      <c r="A58" s="144">
        <v>212</v>
      </c>
      <c r="B58" s="145" t="s">
        <v>138</v>
      </c>
      <c r="C58" s="145" t="s">
        <v>128</v>
      </c>
      <c r="D58" s="143" t="s">
        <v>195</v>
      </c>
      <c r="E58" s="142">
        <f t="shared" si="1"/>
        <v>2314</v>
      </c>
      <c r="F58" s="142"/>
      <c r="G58" s="142"/>
      <c r="H58" s="142">
        <v>2314</v>
      </c>
    </row>
    <row r="59" s="66" customFormat="1" ht="21" customHeight="1" spans="1:8">
      <c r="A59" s="144">
        <v>212</v>
      </c>
      <c r="B59" s="145" t="s">
        <v>140</v>
      </c>
      <c r="C59" s="145" t="s">
        <v>128</v>
      </c>
      <c r="D59" s="143" t="s">
        <v>196</v>
      </c>
      <c r="E59" s="142">
        <f t="shared" si="1"/>
        <v>5</v>
      </c>
      <c r="F59" s="142"/>
      <c r="G59" s="142"/>
      <c r="H59" s="142">
        <v>5</v>
      </c>
    </row>
    <row r="60" s="66" customFormat="1" ht="21" customHeight="1" spans="1:8">
      <c r="A60" s="144">
        <v>212</v>
      </c>
      <c r="B60" s="145" t="s">
        <v>133</v>
      </c>
      <c r="C60" s="145" t="s">
        <v>130</v>
      </c>
      <c r="D60" s="143" t="s">
        <v>197</v>
      </c>
      <c r="E60" s="142">
        <f t="shared" si="1"/>
        <v>400</v>
      </c>
      <c r="F60" s="142"/>
      <c r="G60" s="142"/>
      <c r="H60" s="142">
        <v>400</v>
      </c>
    </row>
    <row r="61" s="66" customFormat="1" ht="21" customHeight="1" spans="1:8">
      <c r="A61" s="144">
        <v>212</v>
      </c>
      <c r="B61" s="145" t="s">
        <v>133</v>
      </c>
      <c r="C61" s="145" t="s">
        <v>140</v>
      </c>
      <c r="D61" s="143" t="s">
        <v>198</v>
      </c>
      <c r="E61" s="142">
        <f t="shared" si="1"/>
        <v>200</v>
      </c>
      <c r="F61" s="142"/>
      <c r="G61" s="142"/>
      <c r="H61" s="142">
        <v>200</v>
      </c>
    </row>
    <row r="62" s="66" customFormat="1" ht="21" customHeight="1" spans="1:8">
      <c r="A62" s="144">
        <v>213</v>
      </c>
      <c r="B62" s="145" t="s">
        <v>128</v>
      </c>
      <c r="C62" s="145" t="s">
        <v>140</v>
      </c>
      <c r="D62" s="143" t="s">
        <v>199</v>
      </c>
      <c r="E62" s="142">
        <f t="shared" si="1"/>
        <v>50</v>
      </c>
      <c r="F62" s="142"/>
      <c r="G62" s="142"/>
      <c r="H62" s="142">
        <v>50</v>
      </c>
    </row>
    <row r="63" s="66" customFormat="1" ht="21" customHeight="1" spans="1:8">
      <c r="A63" s="144">
        <v>213</v>
      </c>
      <c r="B63" s="145" t="s">
        <v>127</v>
      </c>
      <c r="C63" s="145" t="s">
        <v>200</v>
      </c>
      <c r="D63" s="143" t="s">
        <v>201</v>
      </c>
      <c r="E63" s="142">
        <f t="shared" si="1"/>
        <v>30</v>
      </c>
      <c r="F63" s="142"/>
      <c r="G63" s="142"/>
      <c r="H63" s="142">
        <v>30</v>
      </c>
    </row>
    <row r="64" s="66" customFormat="1" ht="21" customHeight="1" spans="1:8">
      <c r="A64" s="144">
        <v>213</v>
      </c>
      <c r="B64" s="145" t="s">
        <v>138</v>
      </c>
      <c r="C64" s="145" t="s">
        <v>136</v>
      </c>
      <c r="D64" s="143" t="s">
        <v>202</v>
      </c>
      <c r="E64" s="142">
        <f t="shared" si="1"/>
        <v>30</v>
      </c>
      <c r="F64" s="142"/>
      <c r="G64" s="142"/>
      <c r="H64" s="142">
        <v>30</v>
      </c>
    </row>
    <row r="65" s="66" customFormat="1" ht="21" customHeight="1" spans="1:8">
      <c r="A65" s="144">
        <v>213</v>
      </c>
      <c r="B65" s="145" t="s">
        <v>136</v>
      </c>
      <c r="C65" s="145" t="s">
        <v>136</v>
      </c>
      <c r="D65" s="143" t="s">
        <v>203</v>
      </c>
      <c r="E65" s="142">
        <f t="shared" si="1"/>
        <v>400</v>
      </c>
      <c r="F65" s="142"/>
      <c r="G65" s="142"/>
      <c r="H65" s="142">
        <v>400</v>
      </c>
    </row>
    <row r="66" s="66" customFormat="1" ht="21" customHeight="1" spans="1:8">
      <c r="A66" s="144">
        <v>214</v>
      </c>
      <c r="B66" s="145" t="s">
        <v>128</v>
      </c>
      <c r="C66" s="145" t="s">
        <v>140</v>
      </c>
      <c r="D66" s="143" t="s">
        <v>204</v>
      </c>
      <c r="E66" s="142">
        <f t="shared" si="1"/>
        <v>80</v>
      </c>
      <c r="F66" s="142"/>
      <c r="G66" s="142"/>
      <c r="H66" s="142">
        <v>80</v>
      </c>
    </row>
    <row r="67" s="66" customFormat="1" ht="21" customHeight="1" spans="1:8">
      <c r="A67" s="144">
        <v>215</v>
      </c>
      <c r="B67" s="145" t="s">
        <v>133</v>
      </c>
      <c r="C67" s="145" t="s">
        <v>130</v>
      </c>
      <c r="D67" s="143" t="s">
        <v>131</v>
      </c>
      <c r="E67" s="142">
        <f t="shared" si="1"/>
        <v>60</v>
      </c>
      <c r="F67" s="142"/>
      <c r="G67" s="142"/>
      <c r="H67" s="142">
        <v>60</v>
      </c>
    </row>
    <row r="68" s="66" customFormat="1" ht="21" customHeight="1" spans="1:8">
      <c r="A68" s="144">
        <v>215</v>
      </c>
      <c r="B68" s="145" t="s">
        <v>133</v>
      </c>
      <c r="C68" s="145" t="s">
        <v>138</v>
      </c>
      <c r="D68" s="143" t="s">
        <v>205</v>
      </c>
      <c r="E68" s="142">
        <f t="shared" si="1"/>
        <v>35000</v>
      </c>
      <c r="F68" s="142"/>
      <c r="G68" s="142"/>
      <c r="H68" s="142">
        <v>35000</v>
      </c>
    </row>
    <row r="69" s="66" customFormat="1" ht="21" customHeight="1" spans="1:8">
      <c r="A69" s="144">
        <v>215</v>
      </c>
      <c r="B69" s="145" t="s">
        <v>133</v>
      </c>
      <c r="C69" s="145" t="s">
        <v>136</v>
      </c>
      <c r="D69" s="143" t="s">
        <v>206</v>
      </c>
      <c r="E69" s="142">
        <f t="shared" si="1"/>
        <v>30</v>
      </c>
      <c r="F69" s="142"/>
      <c r="G69" s="142"/>
      <c r="H69" s="142">
        <v>30</v>
      </c>
    </row>
    <row r="70" s="66" customFormat="1" ht="21" customHeight="1" spans="1:8">
      <c r="A70" s="144">
        <v>217</v>
      </c>
      <c r="B70" s="145" t="s">
        <v>136</v>
      </c>
      <c r="C70" s="145" t="s">
        <v>136</v>
      </c>
      <c r="D70" s="143" t="s">
        <v>207</v>
      </c>
      <c r="E70" s="142">
        <f t="shared" si="1"/>
        <v>30</v>
      </c>
      <c r="F70" s="142"/>
      <c r="G70" s="142"/>
      <c r="H70" s="142">
        <v>30</v>
      </c>
    </row>
    <row r="71" s="66" customFormat="1" ht="21" customHeight="1" spans="1:8">
      <c r="A71" s="144">
        <v>220</v>
      </c>
      <c r="B71" s="145" t="s">
        <v>128</v>
      </c>
      <c r="C71" s="145" t="s">
        <v>135</v>
      </c>
      <c r="D71" s="143" t="s">
        <v>208</v>
      </c>
      <c r="E71" s="142">
        <f t="shared" si="1"/>
        <v>400</v>
      </c>
      <c r="F71" s="142"/>
      <c r="G71" s="142"/>
      <c r="H71" s="142">
        <v>400</v>
      </c>
    </row>
    <row r="72" s="66" customFormat="1" ht="21" customHeight="1" spans="1:8">
      <c r="A72" s="144">
        <v>220</v>
      </c>
      <c r="B72" s="145" t="s">
        <v>128</v>
      </c>
      <c r="C72" s="145" t="s">
        <v>136</v>
      </c>
      <c r="D72" s="143" t="s">
        <v>209</v>
      </c>
      <c r="E72" s="142">
        <f t="shared" si="1"/>
        <v>230</v>
      </c>
      <c r="F72" s="142"/>
      <c r="G72" s="142"/>
      <c r="H72" s="142">
        <v>230</v>
      </c>
    </row>
    <row r="73" s="66" customFormat="1" ht="21" customHeight="1" spans="1:8">
      <c r="A73" s="146" t="s">
        <v>210</v>
      </c>
      <c r="B73" s="146" t="s">
        <v>130</v>
      </c>
      <c r="C73" s="146" t="s">
        <v>128</v>
      </c>
      <c r="D73" s="141" t="s">
        <v>211</v>
      </c>
      <c r="E73" s="142">
        <f t="shared" si="1"/>
        <v>235</v>
      </c>
      <c r="F73" s="142"/>
      <c r="G73" s="142">
        <v>235</v>
      </c>
      <c r="H73" s="142"/>
    </row>
    <row r="74" s="66" customFormat="1" ht="21" customHeight="1" spans="1:8">
      <c r="A74" s="144">
        <v>221</v>
      </c>
      <c r="B74" s="145" t="s">
        <v>128</v>
      </c>
      <c r="C74" s="145" t="s">
        <v>138</v>
      </c>
      <c r="D74" s="143" t="s">
        <v>212</v>
      </c>
      <c r="E74" s="142">
        <f t="shared" si="1"/>
        <v>100</v>
      </c>
      <c r="F74" s="142"/>
      <c r="G74" s="142"/>
      <c r="H74" s="142">
        <v>100</v>
      </c>
    </row>
    <row r="75" s="66" customFormat="1" ht="21" customHeight="1" spans="1:8">
      <c r="A75" s="144">
        <v>224</v>
      </c>
      <c r="B75" s="145" t="s">
        <v>128</v>
      </c>
      <c r="C75" s="145" t="s">
        <v>140</v>
      </c>
      <c r="D75" s="143" t="s">
        <v>213</v>
      </c>
      <c r="E75" s="142">
        <f t="shared" si="1"/>
        <v>10</v>
      </c>
      <c r="F75" s="142"/>
      <c r="G75" s="142"/>
      <c r="H75" s="142">
        <v>10</v>
      </c>
    </row>
    <row r="76" s="66" customFormat="1" ht="21" customHeight="1" spans="1:8">
      <c r="A76" s="144">
        <v>224</v>
      </c>
      <c r="B76" s="145" t="s">
        <v>128</v>
      </c>
      <c r="C76" s="145" t="s">
        <v>214</v>
      </c>
      <c r="D76" s="143" t="s">
        <v>215</v>
      </c>
      <c r="E76" s="142">
        <f t="shared" si="1"/>
        <v>180</v>
      </c>
      <c r="F76" s="142"/>
      <c r="G76" s="142"/>
      <c r="H76" s="142">
        <v>180</v>
      </c>
    </row>
    <row r="77" s="66" customFormat="1" ht="21" customHeight="1" spans="1:8">
      <c r="A77" s="144">
        <v>224</v>
      </c>
      <c r="B77" s="145" t="s">
        <v>130</v>
      </c>
      <c r="C77" s="145" t="s">
        <v>130</v>
      </c>
      <c r="D77" s="143" t="s">
        <v>216</v>
      </c>
      <c r="E77" s="142">
        <f t="shared" si="1"/>
        <v>300</v>
      </c>
      <c r="F77" s="142"/>
      <c r="G77" s="142"/>
      <c r="H77" s="142">
        <v>300</v>
      </c>
    </row>
    <row r="78" s="66" customFormat="1" ht="21" customHeight="1" spans="1:8">
      <c r="A78" s="144">
        <v>224</v>
      </c>
      <c r="B78" s="145" t="s">
        <v>130</v>
      </c>
      <c r="C78" s="145" t="s">
        <v>135</v>
      </c>
      <c r="D78" s="143" t="s">
        <v>227</v>
      </c>
      <c r="E78" s="142">
        <f t="shared" si="1"/>
        <v>400</v>
      </c>
      <c r="F78" s="142"/>
      <c r="G78" s="142"/>
      <c r="H78" s="142">
        <v>400</v>
      </c>
    </row>
    <row r="79" s="66" customFormat="1" ht="21" customHeight="1" spans="1:8">
      <c r="A79" s="144">
        <v>229</v>
      </c>
      <c r="B79" s="145" t="s">
        <v>136</v>
      </c>
      <c r="C79" s="145" t="s">
        <v>136</v>
      </c>
      <c r="D79" s="143" t="s">
        <v>218</v>
      </c>
      <c r="E79" s="142">
        <f t="shared" si="1"/>
        <v>1005</v>
      </c>
      <c r="F79" s="142"/>
      <c r="G79" s="142"/>
      <c r="H79" s="142">
        <v>1005</v>
      </c>
    </row>
    <row r="80" s="66" customFormat="1" ht="21" customHeight="1" spans="1:8">
      <c r="A80" s="147"/>
      <c r="B80" s="147"/>
      <c r="C80" s="147"/>
      <c r="D80" s="141" t="s">
        <v>114</v>
      </c>
      <c r="E80" s="142">
        <f>SUM(E7:E79)</f>
        <v>77634</v>
      </c>
      <c r="F80" s="142">
        <f>SUM(F7:F79)</f>
        <v>600</v>
      </c>
      <c r="G80" s="142">
        <f>SUM(G7:G79)</f>
        <v>5678</v>
      </c>
      <c r="H80" s="142">
        <f>SUM(H7:H79)</f>
        <v>71356</v>
      </c>
    </row>
    <row r="81" s="66" customFormat="1" customHeight="1" spans="1:8">
      <c r="A81" s="148"/>
      <c r="B81" s="148"/>
      <c r="C81" s="148"/>
      <c r="D81" s="148"/>
      <c r="E81" s="148"/>
      <c r="F81" s="149"/>
      <c r="G81" s="149"/>
      <c r="H81" s="149"/>
    </row>
    <row r="82" s="66" customFormat="1" customHeight="1" spans="1:8">
      <c r="A82" s="148"/>
      <c r="B82" s="148"/>
      <c r="C82" s="148"/>
      <c r="D82" s="148"/>
      <c r="E82" s="148"/>
      <c r="F82" s="148"/>
      <c r="G82" s="148"/>
      <c r="H82" s="148"/>
    </row>
    <row r="83" s="66" customFormat="1" customHeight="1" spans="1:8">
      <c r="A83" s="148"/>
      <c r="B83" s="148"/>
      <c r="C83" s="148"/>
      <c r="D83" s="148"/>
      <c r="E83" s="148"/>
      <c r="F83" s="148"/>
      <c r="G83" s="148"/>
      <c r="H83" s="148"/>
    </row>
    <row r="84" s="66" customFormat="1" spans="1:8">
      <c r="A84" s="148"/>
      <c r="B84" s="148"/>
      <c r="C84" s="148"/>
      <c r="D84" s="148"/>
      <c r="E84" s="148"/>
      <c r="F84" s="148"/>
      <c r="G84" s="148"/>
      <c r="H84" s="148"/>
    </row>
    <row r="88" s="66" customFormat="1" spans="1:8">
      <c r="A88" s="148"/>
      <c r="B88" s="148"/>
      <c r="C88" s="148"/>
      <c r="D88" s="148"/>
      <c r="E88" s="148"/>
      <c r="F88" s="148"/>
      <c r="G88" s="148"/>
      <c r="H88" s="148"/>
    </row>
    <row r="89" s="66" customFormat="1" spans="1:8">
      <c r="A89" s="148"/>
      <c r="B89" s="148"/>
      <c r="C89" s="148"/>
      <c r="D89" s="148"/>
      <c r="E89" s="148"/>
      <c r="F89" s="148"/>
      <c r="G89" s="148"/>
      <c r="H89" s="148"/>
    </row>
    <row r="90" s="66" customFormat="1" spans="1:8">
      <c r="A90" s="148"/>
      <c r="B90" s="148"/>
      <c r="C90" s="148"/>
      <c r="D90" s="148"/>
      <c r="E90" s="148"/>
      <c r="F90" s="148"/>
      <c r="G90" s="148"/>
      <c r="H90" s="148"/>
    </row>
    <row r="91" s="66" customFormat="1" spans="1:8">
      <c r="A91" s="148"/>
      <c r="B91" s="148"/>
      <c r="C91" s="148"/>
      <c r="D91" s="148"/>
      <c r="E91" s="148"/>
      <c r="F91" s="148"/>
      <c r="G91" s="148"/>
      <c r="H91" s="148"/>
    </row>
    <row r="92" s="66" customFormat="1" spans="1:8">
      <c r="A92" s="148"/>
      <c r="B92" s="148"/>
      <c r="C92" s="148"/>
      <c r="D92" s="148"/>
      <c r="E92" s="148"/>
      <c r="F92" s="148"/>
      <c r="G92" s="148"/>
      <c r="H92" s="148"/>
    </row>
    <row r="93" s="66" customFormat="1" spans="1:8">
      <c r="A93" s="148"/>
      <c r="B93" s="148"/>
      <c r="C93" s="148"/>
      <c r="D93" s="148"/>
      <c r="E93" s="148"/>
      <c r="F93" s="148"/>
      <c r="G93" s="148"/>
      <c r="H93" s="148"/>
    </row>
    <row r="94" s="66" customFormat="1" spans="1:8">
      <c r="A94" s="148"/>
      <c r="B94" s="148"/>
      <c r="C94" s="148"/>
      <c r="D94" s="148"/>
      <c r="E94" s="148"/>
      <c r="F94" s="148"/>
      <c r="G94" s="148"/>
      <c r="H94" s="148"/>
    </row>
    <row r="95" s="66" customFormat="1" spans="1:8">
      <c r="A95" s="148"/>
      <c r="B95" s="148"/>
      <c r="C95" s="148"/>
      <c r="D95" s="148"/>
      <c r="E95" s="148"/>
      <c r="F95" s="148"/>
      <c r="G95" s="148"/>
      <c r="H95" s="148"/>
    </row>
    <row r="96" s="66" customFormat="1" spans="1:8">
      <c r="A96" s="148"/>
      <c r="B96" s="148"/>
      <c r="C96" s="148"/>
      <c r="D96" s="148"/>
      <c r="E96" s="148"/>
      <c r="F96" s="148"/>
      <c r="G96" s="148"/>
      <c r="H96" s="148"/>
    </row>
    <row r="97" s="66" customFormat="1" spans="1:8">
      <c r="A97" s="148"/>
      <c r="B97" s="148"/>
      <c r="C97" s="148"/>
      <c r="D97" s="148"/>
      <c r="E97" s="148"/>
      <c r="F97" s="148"/>
      <c r="G97" s="148"/>
      <c r="H97" s="148"/>
    </row>
    <row r="98" s="66" customFormat="1" spans="1:8">
      <c r="A98" s="148"/>
      <c r="B98" s="148"/>
      <c r="C98" s="148"/>
      <c r="D98" s="148"/>
      <c r="E98" s="148"/>
      <c r="F98" s="148"/>
      <c r="G98" s="148"/>
      <c r="H98" s="148"/>
    </row>
    <row r="99" s="66" customFormat="1" spans="1:8">
      <c r="A99" s="148"/>
      <c r="B99" s="148"/>
      <c r="C99" s="148"/>
      <c r="D99" s="148"/>
      <c r="E99" s="148"/>
      <c r="F99" s="148"/>
      <c r="G99" s="148"/>
      <c r="H99" s="148"/>
    </row>
    <row r="100" s="66" customFormat="1" spans="1:8">
      <c r="A100" s="148"/>
      <c r="B100" s="148"/>
      <c r="C100" s="148"/>
      <c r="D100" s="148"/>
      <c r="E100" s="148"/>
      <c r="F100" s="148"/>
      <c r="G100" s="148"/>
      <c r="H100" s="148"/>
    </row>
    <row r="101" s="66" customFormat="1" spans="1:8">
      <c r="A101" s="148"/>
      <c r="B101" s="148"/>
      <c r="C101" s="148"/>
      <c r="D101" s="148"/>
      <c r="E101" s="148"/>
      <c r="F101" s="148"/>
      <c r="G101" s="148"/>
      <c r="H101" s="148"/>
    </row>
    <row r="102" s="66" customFormat="1" spans="1:8">
      <c r="A102" s="148"/>
      <c r="B102" s="148"/>
      <c r="C102" s="148"/>
      <c r="D102" s="148"/>
      <c r="E102" s="148"/>
      <c r="F102" s="148"/>
      <c r="G102" s="148"/>
      <c r="H102" s="148"/>
    </row>
    <row r="103" s="66" customFormat="1" spans="1:8">
      <c r="A103" s="148"/>
      <c r="B103" s="148"/>
      <c r="C103" s="148"/>
      <c r="D103" s="148"/>
      <c r="E103" s="148"/>
      <c r="F103" s="148"/>
      <c r="G103" s="148"/>
      <c r="H103" s="148"/>
    </row>
    <row r="104" s="66" customFormat="1" spans="1:8">
      <c r="A104" s="148"/>
      <c r="B104" s="148"/>
      <c r="C104" s="148"/>
      <c r="D104" s="148"/>
      <c r="E104" s="148"/>
      <c r="F104" s="148"/>
      <c r="G104" s="148"/>
      <c r="H104" s="148"/>
    </row>
    <row r="105" s="66" customFormat="1" spans="1:8">
      <c r="A105" s="148"/>
      <c r="B105" s="148"/>
      <c r="C105" s="148"/>
      <c r="D105" s="148"/>
      <c r="E105" s="148"/>
      <c r="F105" s="148"/>
      <c r="G105" s="148"/>
      <c r="H105" s="148"/>
    </row>
    <row r="106" s="66" customFormat="1" spans="1:8">
      <c r="A106" s="148"/>
      <c r="B106" s="148"/>
      <c r="C106" s="148"/>
      <c r="D106" s="148"/>
      <c r="E106" s="148"/>
      <c r="F106" s="148"/>
      <c r="G106" s="148"/>
      <c r="H106" s="148"/>
    </row>
    <row r="107" s="66" customFormat="1" spans="1:8">
      <c r="A107" s="148"/>
      <c r="B107" s="148"/>
      <c r="C107" s="148"/>
      <c r="D107" s="148"/>
      <c r="E107" s="148"/>
      <c r="F107" s="148"/>
      <c r="G107" s="148"/>
      <c r="H107" s="148"/>
    </row>
    <row r="108" s="66" customFormat="1" spans="1:8">
      <c r="A108" s="148"/>
      <c r="B108" s="148"/>
      <c r="C108" s="148"/>
      <c r="D108" s="148"/>
      <c r="E108" s="148"/>
      <c r="F108" s="148"/>
      <c r="G108" s="148"/>
      <c r="H108" s="148"/>
    </row>
    <row r="109" s="66" customFormat="1" spans="1:8">
      <c r="A109" s="148"/>
      <c r="B109" s="148"/>
      <c r="C109" s="148"/>
      <c r="D109" s="148"/>
      <c r="E109" s="148"/>
      <c r="F109" s="148"/>
      <c r="G109" s="148"/>
      <c r="H109" s="148"/>
    </row>
    <row r="110" s="66" customFormat="1" spans="1:8">
      <c r="A110" s="148"/>
      <c r="B110" s="148"/>
      <c r="C110" s="148"/>
      <c r="D110" s="148"/>
      <c r="E110" s="148"/>
      <c r="F110" s="148"/>
      <c r="G110" s="148"/>
      <c r="H110" s="148"/>
    </row>
    <row r="111" s="66" customFormat="1" spans="1:8">
      <c r="A111" s="148"/>
      <c r="B111" s="148"/>
      <c r="C111" s="148"/>
      <c r="D111" s="148"/>
      <c r="E111" s="148"/>
      <c r="F111" s="148"/>
      <c r="G111" s="148"/>
      <c r="H111" s="148"/>
    </row>
    <row r="112" s="66" customFormat="1" spans="1:8">
      <c r="A112" s="148"/>
      <c r="B112" s="148"/>
      <c r="C112" s="148"/>
      <c r="D112" s="148"/>
      <c r="E112" s="148"/>
      <c r="F112" s="148"/>
      <c r="G112" s="148"/>
      <c r="H112" s="148"/>
    </row>
    <row r="113" s="66" customFormat="1" spans="1:8">
      <c r="A113" s="148"/>
      <c r="B113" s="148"/>
      <c r="C113" s="148"/>
      <c r="D113" s="148"/>
      <c r="E113" s="148"/>
      <c r="F113" s="148"/>
      <c r="G113" s="148"/>
      <c r="H113" s="148"/>
    </row>
  </sheetData>
  <mergeCells count="9">
    <mergeCell ref="A2:H2"/>
    <mergeCell ref="A3:D3"/>
    <mergeCell ref="A4:D4"/>
    <mergeCell ref="E4:H4"/>
    <mergeCell ref="F5:G5"/>
    <mergeCell ref="D5:D6"/>
    <mergeCell ref="E5:E6"/>
    <mergeCell ref="H5:H6"/>
    <mergeCell ref="A5:C6"/>
  </mergeCells>
  <printOptions horizontalCentered="1"/>
  <pageMargins left="0.751388888888889" right="0.751388888888889" top="1" bottom="1" header="0.5" footer="0.5"/>
  <pageSetup paperSize="9" scale="9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GridLines="0" showZeros="0" topLeftCell="B1" workbookViewId="0">
      <selection activeCell="H21" sqref="H21"/>
    </sheetView>
  </sheetViews>
  <sheetFormatPr defaultColWidth="9" defaultRowHeight="14.25" outlineLevelCol="6"/>
  <cols>
    <col min="1" max="1" width="36.25" style="4" customWidth="1"/>
    <col min="2" max="2" width="10.375" style="4" customWidth="1"/>
    <col min="3" max="3" width="25.25" style="4" customWidth="1"/>
    <col min="4" max="6" width="13.375" style="4" customWidth="1"/>
    <col min="7" max="7" width="14" style="4" customWidth="1"/>
    <col min="8" max="16384" width="9" style="4"/>
  </cols>
  <sheetData>
    <row r="1" ht="12.75" customHeight="1" spans="7:7">
      <c r="G1" s="118" t="s">
        <v>228</v>
      </c>
    </row>
    <row r="2" ht="21" customHeight="1" spans="1:7">
      <c r="A2" s="119" t="s">
        <v>229</v>
      </c>
      <c r="B2" s="119"/>
      <c r="C2" s="119"/>
      <c r="D2" s="119"/>
      <c r="E2" s="119"/>
      <c r="F2" s="119"/>
      <c r="G2" s="119"/>
    </row>
    <row r="3" ht="19.5" customHeight="1" spans="1:7">
      <c r="A3" s="120" t="s">
        <v>111</v>
      </c>
      <c r="B3" s="121"/>
      <c r="C3" s="121"/>
      <c r="D3" s="122"/>
      <c r="G3" s="92" t="s">
        <v>112</v>
      </c>
    </row>
    <row r="4" ht="14" customHeight="1" spans="1:7">
      <c r="A4" s="123" t="s">
        <v>230</v>
      </c>
      <c r="B4" s="124"/>
      <c r="C4" s="123" t="s">
        <v>231</v>
      </c>
      <c r="D4" s="125"/>
      <c r="E4" s="125"/>
      <c r="F4" s="125"/>
      <c r="G4" s="124"/>
    </row>
    <row r="5" ht="14" customHeight="1" spans="1:7">
      <c r="A5" s="126" t="s">
        <v>11</v>
      </c>
      <c r="B5" s="126" t="s">
        <v>12</v>
      </c>
      <c r="C5" s="126" t="s">
        <v>11</v>
      </c>
      <c r="D5" s="126" t="s">
        <v>114</v>
      </c>
      <c r="E5" s="126" t="s">
        <v>232</v>
      </c>
      <c r="F5" s="126" t="s">
        <v>233</v>
      </c>
      <c r="G5" s="127" t="s">
        <v>234</v>
      </c>
    </row>
    <row r="6" s="4" customFormat="1" ht="14" customHeight="1" spans="1:7">
      <c r="A6" s="128" t="s">
        <v>235</v>
      </c>
      <c r="B6" s="129">
        <f>B7+B8+B9</f>
        <v>77034</v>
      </c>
      <c r="C6" s="128" t="s">
        <v>236</v>
      </c>
      <c r="D6" s="128">
        <f>E6+F6+G6</f>
        <v>77634</v>
      </c>
      <c r="E6" s="129">
        <f>SUM(E7:E30)</f>
        <v>77034</v>
      </c>
      <c r="F6" s="129">
        <f>SUM(F7:F30)</f>
        <v>600</v>
      </c>
      <c r="G6" s="129">
        <f>SUM(G7:G30)</f>
        <v>0</v>
      </c>
    </row>
    <row r="7" s="4" customFormat="1" ht="14" customHeight="1" spans="1:7">
      <c r="A7" s="128" t="s">
        <v>237</v>
      </c>
      <c r="B7" s="129">
        <v>77034</v>
      </c>
      <c r="C7" s="130" t="s">
        <v>238</v>
      </c>
      <c r="D7" s="128">
        <f t="shared" ref="D7:D32" si="0">E7+F7+G7</f>
        <v>12212</v>
      </c>
      <c r="E7" s="129">
        <v>12212</v>
      </c>
      <c r="F7" s="14"/>
      <c r="G7" s="14"/>
    </row>
    <row r="8" s="4" customFormat="1" ht="14" customHeight="1" spans="1:7">
      <c r="A8" s="130" t="s">
        <v>239</v>
      </c>
      <c r="B8" s="129"/>
      <c r="C8" s="130" t="s">
        <v>240</v>
      </c>
      <c r="D8" s="128">
        <f t="shared" si="0"/>
        <v>0</v>
      </c>
      <c r="E8" s="129"/>
      <c r="F8" s="14"/>
      <c r="G8" s="14"/>
    </row>
    <row r="9" s="4" customFormat="1" ht="14" customHeight="1" spans="1:7">
      <c r="A9" s="130" t="s">
        <v>241</v>
      </c>
      <c r="B9" s="129">
        <v>0</v>
      </c>
      <c r="C9" s="130" t="s">
        <v>242</v>
      </c>
      <c r="D9" s="128">
        <f t="shared" si="0"/>
        <v>0</v>
      </c>
      <c r="E9" s="129"/>
      <c r="F9" s="14"/>
      <c r="G9" s="14"/>
    </row>
    <row r="10" s="4" customFormat="1" ht="14" customHeight="1" spans="1:7">
      <c r="A10" s="130" t="s">
        <v>243</v>
      </c>
      <c r="B10" s="129">
        <v>600</v>
      </c>
      <c r="C10" s="130" t="s">
        <v>244</v>
      </c>
      <c r="D10" s="128">
        <f t="shared" si="0"/>
        <v>180</v>
      </c>
      <c r="E10" s="129">
        <v>180</v>
      </c>
      <c r="F10" s="14"/>
      <c r="G10" s="14"/>
    </row>
    <row r="11" s="4" customFormat="1" ht="14" customHeight="1" spans="1:7">
      <c r="A11" s="14"/>
      <c r="B11" s="131"/>
      <c r="C11" s="130" t="s">
        <v>245</v>
      </c>
      <c r="D11" s="128">
        <f t="shared" si="0"/>
        <v>0</v>
      </c>
      <c r="E11" s="129"/>
      <c r="F11" s="14"/>
      <c r="G11" s="14"/>
    </row>
    <row r="12" s="4" customFormat="1" ht="14" customHeight="1" spans="1:7">
      <c r="A12" s="14"/>
      <c r="B12" s="131"/>
      <c r="C12" s="130" t="s">
        <v>246</v>
      </c>
      <c r="D12" s="128">
        <f t="shared" si="0"/>
        <v>20000</v>
      </c>
      <c r="E12" s="129">
        <v>20000</v>
      </c>
      <c r="F12" s="14"/>
      <c r="G12" s="14"/>
    </row>
    <row r="13" s="4" customFormat="1" ht="14" customHeight="1" spans="1:7">
      <c r="A13" s="14"/>
      <c r="B13" s="131"/>
      <c r="C13" s="130" t="s">
        <v>247</v>
      </c>
      <c r="D13" s="128">
        <f t="shared" si="0"/>
        <v>100</v>
      </c>
      <c r="E13" s="129">
        <v>100</v>
      </c>
      <c r="F13" s="14"/>
      <c r="G13" s="14"/>
    </row>
    <row r="14" s="4" customFormat="1" ht="14" customHeight="1" spans="1:7">
      <c r="A14" s="14"/>
      <c r="B14" s="131"/>
      <c r="C14" s="130" t="s">
        <v>248</v>
      </c>
      <c r="D14" s="128">
        <f t="shared" si="0"/>
        <v>1179</v>
      </c>
      <c r="E14" s="129">
        <v>1179</v>
      </c>
      <c r="F14" s="14"/>
      <c r="G14" s="14"/>
    </row>
    <row r="15" s="4" customFormat="1" ht="14" customHeight="1" spans="1:7">
      <c r="A15" s="130"/>
      <c r="B15" s="132"/>
      <c r="C15" s="130" t="s">
        <v>249</v>
      </c>
      <c r="D15" s="128">
        <f t="shared" si="0"/>
        <v>699</v>
      </c>
      <c r="E15" s="129">
        <v>699</v>
      </c>
      <c r="F15" s="14"/>
      <c r="G15" s="14"/>
    </row>
    <row r="16" s="4" customFormat="1" ht="14" customHeight="1" spans="1:7">
      <c r="A16" s="130"/>
      <c r="B16" s="132"/>
      <c r="C16" s="130" t="s">
        <v>250</v>
      </c>
      <c r="D16" s="128">
        <f t="shared" si="0"/>
        <v>1555</v>
      </c>
      <c r="E16" s="129">
        <v>1555</v>
      </c>
      <c r="F16" s="14"/>
      <c r="G16" s="14"/>
    </row>
    <row r="17" s="4" customFormat="1" ht="14" customHeight="1" spans="1:7">
      <c r="A17" s="130"/>
      <c r="B17" s="132"/>
      <c r="C17" s="130" t="s">
        <v>251</v>
      </c>
      <c r="D17" s="128">
        <f t="shared" si="0"/>
        <v>3139</v>
      </c>
      <c r="E17" s="129">
        <v>2539</v>
      </c>
      <c r="F17" s="14">
        <v>600</v>
      </c>
      <c r="G17" s="14"/>
    </row>
    <row r="18" s="4" customFormat="1" ht="14" customHeight="1" spans="1:7">
      <c r="A18" s="130"/>
      <c r="B18" s="132"/>
      <c r="C18" s="133" t="s">
        <v>252</v>
      </c>
      <c r="D18" s="128">
        <f t="shared" si="0"/>
        <v>510</v>
      </c>
      <c r="E18" s="129">
        <v>510</v>
      </c>
      <c r="F18" s="14"/>
      <c r="G18" s="14"/>
    </row>
    <row r="19" s="4" customFormat="1" ht="14" customHeight="1" spans="1:7">
      <c r="A19" s="130"/>
      <c r="B19" s="132"/>
      <c r="C19" s="130" t="s">
        <v>253</v>
      </c>
      <c r="D19" s="128">
        <f t="shared" si="0"/>
        <v>80</v>
      </c>
      <c r="E19" s="129">
        <v>80</v>
      </c>
      <c r="F19" s="14"/>
      <c r="G19" s="14"/>
    </row>
    <row r="20" s="4" customFormat="1" ht="14" customHeight="1" spans="1:7">
      <c r="A20" s="130"/>
      <c r="B20" s="132"/>
      <c r="C20" s="130" t="s">
        <v>254</v>
      </c>
      <c r="D20" s="128">
        <f t="shared" si="0"/>
        <v>35090</v>
      </c>
      <c r="E20" s="129">
        <v>35090</v>
      </c>
      <c r="F20" s="14"/>
      <c r="G20" s="14"/>
    </row>
    <row r="21" s="4" customFormat="1" ht="14" customHeight="1" spans="1:7">
      <c r="A21" s="130"/>
      <c r="B21" s="132"/>
      <c r="C21" s="130" t="s">
        <v>255</v>
      </c>
      <c r="D21" s="128">
        <f t="shared" si="0"/>
        <v>0</v>
      </c>
      <c r="E21" s="129"/>
      <c r="F21" s="14"/>
      <c r="G21" s="14"/>
    </row>
    <row r="22" s="4" customFormat="1" ht="14" customHeight="1" spans="1:7">
      <c r="A22" s="130"/>
      <c r="B22" s="132"/>
      <c r="C22" s="130" t="s">
        <v>256</v>
      </c>
      <c r="D22" s="128">
        <f t="shared" si="0"/>
        <v>30</v>
      </c>
      <c r="E22" s="129">
        <v>30</v>
      </c>
      <c r="F22" s="14"/>
      <c r="G22" s="14"/>
    </row>
    <row r="23" s="4" customFormat="1" ht="14" customHeight="1" spans="1:7">
      <c r="A23" s="130"/>
      <c r="B23" s="132"/>
      <c r="C23" s="130" t="s">
        <v>257</v>
      </c>
      <c r="D23" s="128">
        <f t="shared" si="0"/>
        <v>0</v>
      </c>
      <c r="E23" s="129"/>
      <c r="F23" s="14"/>
      <c r="G23" s="14"/>
    </row>
    <row r="24" s="4" customFormat="1" ht="14" customHeight="1" spans="1:7">
      <c r="A24" s="130"/>
      <c r="B24" s="132"/>
      <c r="C24" s="130" t="s">
        <v>258</v>
      </c>
      <c r="D24" s="128">
        <f t="shared" si="0"/>
        <v>630</v>
      </c>
      <c r="E24" s="129">
        <v>630</v>
      </c>
      <c r="F24" s="14"/>
      <c r="G24" s="14"/>
    </row>
    <row r="25" s="4" customFormat="1" ht="14" customHeight="1" spans="1:7">
      <c r="A25" s="130"/>
      <c r="B25" s="132"/>
      <c r="C25" s="130" t="s">
        <v>259</v>
      </c>
      <c r="D25" s="128">
        <f t="shared" si="0"/>
        <v>335</v>
      </c>
      <c r="E25" s="129">
        <v>335</v>
      </c>
      <c r="F25" s="14"/>
      <c r="G25" s="14"/>
    </row>
    <row r="26" s="4" customFormat="1" ht="14" customHeight="1" spans="1:7">
      <c r="A26" s="130"/>
      <c r="B26" s="132"/>
      <c r="C26" s="130" t="s">
        <v>260</v>
      </c>
      <c r="D26" s="128">
        <f t="shared" si="0"/>
        <v>0</v>
      </c>
      <c r="E26" s="129"/>
      <c r="F26" s="14"/>
      <c r="G26" s="14"/>
    </row>
    <row r="27" s="4" customFormat="1" ht="14" customHeight="1" spans="1:7">
      <c r="A27" s="130"/>
      <c r="B27" s="132"/>
      <c r="C27" s="130" t="s">
        <v>261</v>
      </c>
      <c r="D27" s="128">
        <f t="shared" si="0"/>
        <v>890</v>
      </c>
      <c r="E27" s="129">
        <v>890</v>
      </c>
      <c r="F27" s="14"/>
      <c r="G27" s="14"/>
    </row>
    <row r="28" s="4" customFormat="1" ht="14" customHeight="1" spans="1:7">
      <c r="A28" s="130"/>
      <c r="B28" s="132"/>
      <c r="C28" s="130" t="s">
        <v>262</v>
      </c>
      <c r="D28" s="128">
        <f t="shared" si="0"/>
        <v>0</v>
      </c>
      <c r="E28" s="129"/>
      <c r="F28" s="14"/>
      <c r="G28" s="14"/>
    </row>
    <row r="29" s="4" customFormat="1" ht="14" customHeight="1" spans="1:7">
      <c r="A29" s="130"/>
      <c r="B29" s="132"/>
      <c r="C29" s="130" t="s">
        <v>263</v>
      </c>
      <c r="D29" s="128">
        <f t="shared" si="0"/>
        <v>1005</v>
      </c>
      <c r="E29" s="129">
        <v>1005</v>
      </c>
      <c r="F29" s="14"/>
      <c r="G29" s="14"/>
    </row>
    <row r="30" s="4" customFormat="1" ht="14" customHeight="1" spans="1:7">
      <c r="A30" s="130"/>
      <c r="B30" s="132"/>
      <c r="C30" s="130"/>
      <c r="D30" s="128">
        <f t="shared" si="0"/>
        <v>0</v>
      </c>
      <c r="E30" s="129"/>
      <c r="F30" s="14"/>
      <c r="G30" s="14"/>
    </row>
    <row r="31" ht="14" customHeight="1" spans="1:7">
      <c r="A31" s="130"/>
      <c r="B31" s="132"/>
      <c r="C31" s="130" t="s">
        <v>264</v>
      </c>
      <c r="D31" s="128">
        <f t="shared" si="0"/>
        <v>0</v>
      </c>
      <c r="E31" s="129"/>
      <c r="F31" s="14"/>
      <c r="G31" s="14"/>
    </row>
    <row r="32" s="4" customFormat="1" ht="14" customHeight="1" spans="1:7">
      <c r="A32" s="130" t="s">
        <v>265</v>
      </c>
      <c r="B32" s="129">
        <f>B6+B10</f>
        <v>77634</v>
      </c>
      <c r="C32" s="130" t="s">
        <v>266</v>
      </c>
      <c r="D32" s="128">
        <f t="shared" si="0"/>
        <v>77634</v>
      </c>
      <c r="E32" s="129">
        <f>E31+E6</f>
        <v>77034</v>
      </c>
      <c r="F32" s="129">
        <f>F31+F6</f>
        <v>600</v>
      </c>
      <c r="G32" s="14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747916666666667" right="0.747916666666667" top="0.786805555555556" bottom="0.590277777777778" header="0.511805555555556" footer="0.511805555555556"/>
  <pageSetup paperSize="9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opLeftCell="A4" workbookViewId="0">
      <selection activeCell="A2" sqref="A2:H2"/>
    </sheetView>
  </sheetViews>
  <sheetFormatPr defaultColWidth="9" defaultRowHeight="13.5" outlineLevelCol="7"/>
  <cols>
    <col min="1" max="1" width="14.375" style="103" customWidth="1"/>
    <col min="2" max="2" width="16.4166666666667" style="103" customWidth="1"/>
    <col min="3" max="3" width="12" style="103" customWidth="1"/>
    <col min="4" max="4" width="11.5333333333333" style="103" customWidth="1"/>
    <col min="5" max="5" width="14" style="103" customWidth="1"/>
    <col min="6" max="6" width="14.25" style="103" customWidth="1"/>
    <col min="7" max="7" width="13.125" style="103" customWidth="1"/>
    <col min="8" max="8" width="15.5" style="103" customWidth="1"/>
    <col min="9" max="9" width="9.76666666666667" style="103" customWidth="1"/>
    <col min="10" max="16384" width="9" style="103"/>
  </cols>
  <sheetData>
    <row r="1" ht="16.35" customHeight="1" spans="1:8">
      <c r="A1" s="104"/>
      <c r="H1" s="105" t="s">
        <v>267</v>
      </c>
    </row>
    <row r="2" ht="43.1" customHeight="1" spans="1:8">
      <c r="A2" s="106" t="s">
        <v>268</v>
      </c>
      <c r="B2" s="106"/>
      <c r="C2" s="106"/>
      <c r="D2" s="106"/>
      <c r="E2" s="106"/>
      <c r="F2" s="106"/>
      <c r="G2" s="106"/>
      <c r="H2" s="106"/>
    </row>
    <row r="3" ht="24.15" customHeight="1" spans="1:5">
      <c r="A3" s="107" t="s">
        <v>111</v>
      </c>
      <c r="B3" s="107"/>
      <c r="C3" s="107"/>
      <c r="D3" s="107"/>
      <c r="E3" s="107"/>
    </row>
    <row r="4" ht="18.1" customHeight="1" spans="7:8">
      <c r="G4" s="108" t="s">
        <v>8</v>
      </c>
      <c r="H4" s="108"/>
    </row>
    <row r="5" ht="25" customHeight="1" spans="1:8">
      <c r="A5" s="109" t="s">
        <v>269</v>
      </c>
      <c r="B5" s="109" t="s">
        <v>270</v>
      </c>
      <c r="C5" s="109" t="s">
        <v>114</v>
      </c>
      <c r="D5" s="109" t="s">
        <v>223</v>
      </c>
      <c r="E5" s="109"/>
      <c r="F5" s="109"/>
      <c r="G5" s="109"/>
      <c r="H5" s="109" t="s">
        <v>224</v>
      </c>
    </row>
    <row r="6" ht="25.85" customHeight="1" spans="1:8">
      <c r="A6" s="109"/>
      <c r="B6" s="109"/>
      <c r="C6" s="109"/>
      <c r="D6" s="109" t="s">
        <v>122</v>
      </c>
      <c r="E6" s="109" t="s">
        <v>271</v>
      </c>
      <c r="F6" s="109"/>
      <c r="G6" s="109" t="s">
        <v>272</v>
      </c>
      <c r="H6" s="109"/>
    </row>
    <row r="7" ht="39.65" customHeight="1" spans="1:8">
      <c r="A7" s="110"/>
      <c r="B7" s="109"/>
      <c r="C7" s="109"/>
      <c r="D7" s="109"/>
      <c r="E7" s="109" t="s">
        <v>273</v>
      </c>
      <c r="F7" s="109" t="s">
        <v>274</v>
      </c>
      <c r="G7" s="109"/>
      <c r="H7" s="109"/>
    </row>
    <row r="8" ht="23.25" customHeight="1" spans="1:8">
      <c r="A8" s="111"/>
      <c r="B8" s="112" t="s">
        <v>114</v>
      </c>
      <c r="C8" s="113">
        <f>D8+H8</f>
        <v>77034</v>
      </c>
      <c r="D8" s="113">
        <f>E8+F8+G8</f>
        <v>6278</v>
      </c>
      <c r="E8" s="113">
        <f t="shared" ref="E8:H8" si="0">E9</f>
        <v>5664</v>
      </c>
      <c r="F8" s="113">
        <f t="shared" si="0"/>
        <v>14</v>
      </c>
      <c r="G8" s="113">
        <f t="shared" si="0"/>
        <v>600</v>
      </c>
      <c r="H8" s="113">
        <f t="shared" si="0"/>
        <v>70756</v>
      </c>
    </row>
    <row r="9" ht="26.05" customHeight="1" spans="1:8">
      <c r="A9" s="114">
        <v>101</v>
      </c>
      <c r="B9" s="115" t="s">
        <v>111</v>
      </c>
      <c r="C9" s="116"/>
      <c r="D9" s="116"/>
      <c r="E9" s="116">
        <f t="shared" ref="E9:H9" si="1">E10</f>
        <v>5664</v>
      </c>
      <c r="F9" s="116">
        <f t="shared" si="1"/>
        <v>14</v>
      </c>
      <c r="G9" s="116">
        <f t="shared" si="1"/>
        <v>600</v>
      </c>
      <c r="H9" s="116">
        <f t="shared" si="1"/>
        <v>70756</v>
      </c>
    </row>
    <row r="10" ht="26.05" customHeight="1" spans="1:8">
      <c r="A10" s="117">
        <v>101001</v>
      </c>
      <c r="B10" s="115" t="s">
        <v>111</v>
      </c>
      <c r="C10" s="116"/>
      <c r="D10" s="116"/>
      <c r="E10" s="116">
        <v>5664</v>
      </c>
      <c r="F10" s="116">
        <v>14</v>
      </c>
      <c r="G10" s="116">
        <v>600</v>
      </c>
      <c r="H10" s="116">
        <v>70756</v>
      </c>
    </row>
  </sheetData>
  <mergeCells count="11">
    <mergeCell ref="A2:H2"/>
    <mergeCell ref="A3:E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" right="0" top="0.267361111111111" bottom="0.267361111111111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workbookViewId="0">
      <selection activeCell="D10" sqref="D10"/>
    </sheetView>
  </sheetViews>
  <sheetFormatPr defaultColWidth="9" defaultRowHeight="14.25" outlineLevelCol="4"/>
  <cols>
    <col min="1" max="1" width="8.375" style="66" customWidth="1"/>
    <col min="2" max="2" width="25.0166666666667" style="66" customWidth="1"/>
    <col min="3" max="3" width="29.0666666666667" style="66" customWidth="1"/>
    <col min="4" max="4" width="8.375" style="66" customWidth="1"/>
    <col min="5" max="5" width="11.0166666666667" style="66" customWidth="1"/>
    <col min="6" max="16384" width="9" style="66"/>
  </cols>
  <sheetData>
    <row r="1" customHeight="1" spans="5:5">
      <c r="E1" s="92" t="s">
        <v>275</v>
      </c>
    </row>
    <row r="2" ht="21" customHeight="1" spans="1:5">
      <c r="A2" s="68" t="s">
        <v>276</v>
      </c>
      <c r="B2" s="68"/>
      <c r="C2" s="68"/>
      <c r="D2" s="68"/>
      <c r="E2" s="68"/>
    </row>
    <row r="3" ht="17.25" customHeight="1" spans="1:5">
      <c r="A3" s="93" t="s">
        <v>111</v>
      </c>
      <c r="B3" s="94"/>
      <c r="C3" s="94"/>
      <c r="E3" s="77" t="s">
        <v>112</v>
      </c>
    </row>
    <row r="4" ht="24" customHeight="1" spans="1:5">
      <c r="A4" s="87" t="s">
        <v>277</v>
      </c>
      <c r="B4" s="89"/>
      <c r="C4" s="87" t="s">
        <v>223</v>
      </c>
      <c r="D4" s="88"/>
      <c r="E4" s="89"/>
    </row>
    <row r="5" ht="24" customHeight="1" spans="1:5">
      <c r="A5" s="95" t="s">
        <v>120</v>
      </c>
      <c r="B5" s="95" t="s">
        <v>121</v>
      </c>
      <c r="C5" s="95" t="s">
        <v>114</v>
      </c>
      <c r="D5" s="95" t="s">
        <v>271</v>
      </c>
      <c r="E5" s="95" t="s">
        <v>272</v>
      </c>
    </row>
    <row r="6" ht="24" customHeight="1" spans="1:5">
      <c r="A6" s="96" t="s">
        <v>278</v>
      </c>
      <c r="B6" s="96" t="s">
        <v>278</v>
      </c>
      <c r="C6" s="96" t="s">
        <v>279</v>
      </c>
      <c r="D6" s="96" t="s">
        <v>280</v>
      </c>
      <c r="E6" s="96" t="s">
        <v>281</v>
      </c>
    </row>
    <row r="7" ht="36" customHeight="1" spans="1:5">
      <c r="A7" s="97">
        <v>301</v>
      </c>
      <c r="B7" s="98" t="s">
        <v>273</v>
      </c>
      <c r="C7" s="99" t="s">
        <v>282</v>
      </c>
      <c r="D7" s="99">
        <f>SUM(D8:D21)</f>
        <v>5664</v>
      </c>
      <c r="E7" s="99"/>
    </row>
    <row r="8" ht="36" customHeight="1" spans="1:5">
      <c r="A8" s="97">
        <v>30101</v>
      </c>
      <c r="B8" s="97" t="s">
        <v>283</v>
      </c>
      <c r="C8" s="99" t="s">
        <v>284</v>
      </c>
      <c r="D8" s="99">
        <v>431</v>
      </c>
      <c r="E8" s="99"/>
    </row>
    <row r="9" ht="36" customHeight="1" spans="1:5">
      <c r="A9" s="100">
        <v>30102</v>
      </c>
      <c r="B9" s="97" t="s">
        <v>285</v>
      </c>
      <c r="C9" s="99" t="s">
        <v>286</v>
      </c>
      <c r="D9" s="99">
        <v>142</v>
      </c>
      <c r="E9" s="99"/>
    </row>
    <row r="10" ht="36" customHeight="1" spans="1:5">
      <c r="A10" s="101"/>
      <c r="B10" s="97" t="s">
        <v>287</v>
      </c>
      <c r="C10" s="99" t="s">
        <v>288</v>
      </c>
      <c r="D10" s="99"/>
      <c r="E10" s="99"/>
    </row>
    <row r="11" ht="36" customHeight="1" spans="1:5">
      <c r="A11" s="97">
        <v>30103</v>
      </c>
      <c r="B11" s="97" t="s">
        <v>289</v>
      </c>
      <c r="C11" s="99" t="s">
        <v>290</v>
      </c>
      <c r="D11" s="99">
        <v>332</v>
      </c>
      <c r="E11" s="99"/>
    </row>
    <row r="12" ht="36" customHeight="1" spans="1:5">
      <c r="A12" s="97">
        <v>30103</v>
      </c>
      <c r="B12" s="97" t="s">
        <v>291</v>
      </c>
      <c r="C12" s="99"/>
      <c r="D12" s="99">
        <v>4039</v>
      </c>
      <c r="E12" s="99"/>
    </row>
    <row r="13" ht="36" customHeight="1" spans="1:5">
      <c r="A13" s="97">
        <v>30106</v>
      </c>
      <c r="B13" s="97" t="s">
        <v>292</v>
      </c>
      <c r="C13" s="99"/>
      <c r="D13" s="99">
        <v>43</v>
      </c>
      <c r="E13" s="99"/>
    </row>
    <row r="14" ht="36" customHeight="1" spans="1:5">
      <c r="A14" s="97">
        <v>30107</v>
      </c>
      <c r="B14" s="97" t="s">
        <v>293</v>
      </c>
      <c r="C14" s="99" t="s">
        <v>294</v>
      </c>
      <c r="D14" s="99">
        <v>134</v>
      </c>
      <c r="E14" s="99"/>
    </row>
    <row r="15" ht="36" customHeight="1" spans="1:5">
      <c r="A15" s="97">
        <v>30108</v>
      </c>
      <c r="B15" s="97" t="s">
        <v>295</v>
      </c>
      <c r="C15" s="99" t="s">
        <v>296</v>
      </c>
      <c r="D15" s="99">
        <v>152</v>
      </c>
      <c r="E15" s="99"/>
    </row>
    <row r="16" ht="36" customHeight="1" spans="1:5">
      <c r="A16" s="97">
        <v>30109</v>
      </c>
      <c r="B16" s="97" t="s">
        <v>297</v>
      </c>
      <c r="C16" s="99" t="s">
        <v>298</v>
      </c>
      <c r="D16" s="99">
        <v>30</v>
      </c>
      <c r="E16" s="99"/>
    </row>
    <row r="17" ht="36" customHeight="1" spans="1:5">
      <c r="A17" s="97">
        <v>30110</v>
      </c>
      <c r="B17" s="97" t="s">
        <v>299</v>
      </c>
      <c r="C17" s="99" t="s">
        <v>300</v>
      </c>
      <c r="D17" s="99">
        <v>83</v>
      </c>
      <c r="E17" s="99"/>
    </row>
    <row r="18" ht="36" customHeight="1" spans="1:5">
      <c r="A18" s="97">
        <v>30111</v>
      </c>
      <c r="B18" s="97" t="s">
        <v>301</v>
      </c>
      <c r="C18" s="99" t="s">
        <v>302</v>
      </c>
      <c r="D18" s="99">
        <v>14</v>
      </c>
      <c r="E18" s="99"/>
    </row>
    <row r="19" ht="36" customHeight="1" spans="1:5">
      <c r="A19" s="97">
        <v>30112</v>
      </c>
      <c r="B19" s="97" t="s">
        <v>303</v>
      </c>
      <c r="C19" s="99" t="s">
        <v>304</v>
      </c>
      <c r="D19" s="99">
        <f>2+10+7+6</f>
        <v>25</v>
      </c>
      <c r="E19" s="99"/>
    </row>
    <row r="20" ht="36" customHeight="1" spans="1:5">
      <c r="A20" s="97">
        <v>30113</v>
      </c>
      <c r="B20" s="97" t="s">
        <v>305</v>
      </c>
      <c r="C20" s="99" t="s">
        <v>306</v>
      </c>
      <c r="D20" s="99">
        <v>235</v>
      </c>
      <c r="E20" s="99"/>
    </row>
    <row r="21" ht="36" customHeight="1" spans="1:5">
      <c r="A21" s="97">
        <v>30199</v>
      </c>
      <c r="B21" s="97" t="s">
        <v>307</v>
      </c>
      <c r="C21" s="99" t="s">
        <v>308</v>
      </c>
      <c r="D21" s="99">
        <v>4</v>
      </c>
      <c r="E21" s="99"/>
    </row>
    <row r="22" ht="36" customHeight="1" spans="1:5">
      <c r="A22" s="97">
        <v>302</v>
      </c>
      <c r="B22" s="98" t="s">
        <v>309</v>
      </c>
      <c r="C22" s="99" t="s">
        <v>310</v>
      </c>
      <c r="D22" s="99"/>
      <c r="E22" s="99">
        <f>SUM(E23:E49)</f>
        <v>600</v>
      </c>
    </row>
    <row r="23" ht="36" customHeight="1" spans="1:5">
      <c r="A23" s="97">
        <v>30201</v>
      </c>
      <c r="B23" s="97" t="s">
        <v>311</v>
      </c>
      <c r="C23" s="99" t="s">
        <v>312</v>
      </c>
      <c r="D23" s="99"/>
      <c r="E23" s="102">
        <v>100</v>
      </c>
    </row>
    <row r="24" ht="36" customHeight="1" spans="1:5">
      <c r="A24" s="97">
        <v>30202</v>
      </c>
      <c r="B24" s="97" t="s">
        <v>313</v>
      </c>
      <c r="C24" s="99" t="s">
        <v>314</v>
      </c>
      <c r="D24" s="99"/>
      <c r="E24" s="102">
        <v>50</v>
      </c>
    </row>
    <row r="25" ht="36" customHeight="1" spans="1:5">
      <c r="A25" s="97">
        <v>30203</v>
      </c>
      <c r="B25" s="97" t="s">
        <v>315</v>
      </c>
      <c r="C25" s="99" t="s">
        <v>316</v>
      </c>
      <c r="D25" s="99"/>
      <c r="E25" s="102">
        <v>5</v>
      </c>
    </row>
    <row r="26" ht="36" customHeight="1" spans="1:5">
      <c r="A26" s="97">
        <v>30204</v>
      </c>
      <c r="B26" s="97" t="s">
        <v>317</v>
      </c>
      <c r="C26" s="99" t="s">
        <v>318</v>
      </c>
      <c r="D26" s="99"/>
      <c r="E26" s="99"/>
    </row>
    <row r="27" ht="36" customHeight="1" spans="1:5">
      <c r="A27" s="97">
        <v>30205</v>
      </c>
      <c r="B27" s="97" t="s">
        <v>319</v>
      </c>
      <c r="C27" s="99" t="s">
        <v>320</v>
      </c>
      <c r="D27" s="99"/>
      <c r="E27" s="99"/>
    </row>
    <row r="28" ht="36" customHeight="1" spans="1:5">
      <c r="A28" s="97">
        <v>30206</v>
      </c>
      <c r="B28" s="97" t="s">
        <v>321</v>
      </c>
      <c r="C28" s="99" t="s">
        <v>322</v>
      </c>
      <c r="D28" s="99"/>
      <c r="E28" s="99"/>
    </row>
    <row r="29" ht="36" customHeight="1" spans="1:5">
      <c r="A29" s="97">
        <v>30207</v>
      </c>
      <c r="B29" s="97" t="s">
        <v>323</v>
      </c>
      <c r="C29" s="99" t="s">
        <v>324</v>
      </c>
      <c r="D29" s="99"/>
      <c r="E29" s="99">
        <v>3</v>
      </c>
    </row>
    <row r="30" ht="36" customHeight="1" spans="1:5">
      <c r="A30" s="97">
        <v>30208</v>
      </c>
      <c r="B30" s="97" t="s">
        <v>325</v>
      </c>
      <c r="C30" s="99" t="s">
        <v>326</v>
      </c>
      <c r="D30" s="99"/>
      <c r="E30" s="99"/>
    </row>
    <row r="31" ht="36" customHeight="1" spans="1:5">
      <c r="A31" s="97">
        <v>30209</v>
      </c>
      <c r="B31" s="97" t="s">
        <v>327</v>
      </c>
      <c r="C31" s="99" t="s">
        <v>328</v>
      </c>
      <c r="D31" s="99"/>
      <c r="E31" s="99"/>
    </row>
    <row r="32" ht="36" customHeight="1" spans="1:5">
      <c r="A32" s="97">
        <v>30211</v>
      </c>
      <c r="B32" s="97" t="s">
        <v>329</v>
      </c>
      <c r="C32" s="99" t="s">
        <v>330</v>
      </c>
      <c r="D32" s="99"/>
      <c r="E32" s="99">
        <v>50</v>
      </c>
    </row>
    <row r="33" ht="36" customHeight="1" spans="1:5">
      <c r="A33" s="97">
        <v>30211</v>
      </c>
      <c r="B33" s="97" t="s">
        <v>331</v>
      </c>
      <c r="C33" s="99" t="s">
        <v>332</v>
      </c>
      <c r="D33" s="99"/>
      <c r="E33" s="99">
        <v>10</v>
      </c>
    </row>
    <row r="34" ht="36" customHeight="1" spans="1:5">
      <c r="A34" s="97">
        <v>30213</v>
      </c>
      <c r="B34" s="97" t="s">
        <v>333</v>
      </c>
      <c r="C34" s="99" t="s">
        <v>334</v>
      </c>
      <c r="D34" s="99"/>
      <c r="E34" s="102">
        <v>50</v>
      </c>
    </row>
    <row r="35" ht="36" customHeight="1" spans="1:5">
      <c r="A35" s="97">
        <v>30214</v>
      </c>
      <c r="B35" s="97" t="s">
        <v>335</v>
      </c>
      <c r="C35" s="99" t="s">
        <v>336</v>
      </c>
      <c r="D35" s="99"/>
      <c r="E35" s="99"/>
    </row>
    <row r="36" ht="36" customHeight="1" spans="1:5">
      <c r="A36" s="97">
        <v>30215</v>
      </c>
      <c r="B36" s="97" t="s">
        <v>337</v>
      </c>
      <c r="C36" s="99" t="s">
        <v>338</v>
      </c>
      <c r="D36" s="99"/>
      <c r="E36" s="102">
        <v>15</v>
      </c>
    </row>
    <row r="37" ht="36" customHeight="1" spans="1:5">
      <c r="A37" s="97">
        <v>30216</v>
      </c>
      <c r="B37" s="97" t="s">
        <v>339</v>
      </c>
      <c r="C37" s="99" t="s">
        <v>340</v>
      </c>
      <c r="D37" s="99"/>
      <c r="E37" s="99">
        <v>30</v>
      </c>
    </row>
    <row r="38" ht="36" customHeight="1" spans="1:5">
      <c r="A38" s="97">
        <v>30217</v>
      </c>
      <c r="B38" s="97" t="s">
        <v>341</v>
      </c>
      <c r="C38" s="99" t="s">
        <v>342</v>
      </c>
      <c r="D38" s="99"/>
      <c r="E38" s="99">
        <v>10</v>
      </c>
    </row>
    <row r="39" ht="36" customHeight="1" spans="1:5">
      <c r="A39" s="97">
        <v>30218</v>
      </c>
      <c r="B39" s="97" t="s">
        <v>343</v>
      </c>
      <c r="C39" s="99" t="s">
        <v>344</v>
      </c>
      <c r="D39" s="99"/>
      <c r="E39" s="99"/>
    </row>
    <row r="40" ht="36" customHeight="1" spans="1:5">
      <c r="A40" s="97">
        <v>30224</v>
      </c>
      <c r="B40" s="97" t="s">
        <v>345</v>
      </c>
      <c r="C40" s="99" t="s">
        <v>346</v>
      </c>
      <c r="D40" s="99"/>
      <c r="E40" s="99"/>
    </row>
    <row r="41" ht="36" customHeight="1" spans="1:5">
      <c r="A41" s="97">
        <v>30225</v>
      </c>
      <c r="B41" s="97" t="s">
        <v>347</v>
      </c>
      <c r="C41" s="99" t="s">
        <v>348</v>
      </c>
      <c r="D41" s="99"/>
      <c r="E41" s="99"/>
    </row>
    <row r="42" ht="36" customHeight="1" spans="1:5">
      <c r="A42" s="97">
        <v>30226</v>
      </c>
      <c r="B42" s="97" t="s">
        <v>349</v>
      </c>
      <c r="C42" s="99" t="s">
        <v>350</v>
      </c>
      <c r="D42" s="99"/>
      <c r="E42" s="102">
        <v>5</v>
      </c>
    </row>
    <row r="43" ht="36" customHeight="1" spans="1:5">
      <c r="A43" s="97">
        <v>30227</v>
      </c>
      <c r="B43" s="97" t="s">
        <v>351</v>
      </c>
      <c r="C43" s="99" t="s">
        <v>352</v>
      </c>
      <c r="D43" s="99"/>
      <c r="E43" s="99"/>
    </row>
    <row r="44" ht="36" customHeight="1" spans="1:5">
      <c r="A44" s="97">
        <v>30231</v>
      </c>
      <c r="B44" s="97" t="s">
        <v>353</v>
      </c>
      <c r="C44" s="99" t="s">
        <v>354</v>
      </c>
      <c r="D44" s="99"/>
      <c r="E44" s="99">
        <v>2</v>
      </c>
    </row>
    <row r="45" ht="36" customHeight="1" spans="1:5">
      <c r="A45" s="97">
        <v>30239</v>
      </c>
      <c r="B45" s="97" t="s">
        <v>355</v>
      </c>
      <c r="C45" s="99" t="s">
        <v>356</v>
      </c>
      <c r="D45" s="99"/>
      <c r="E45" s="99">
        <v>159</v>
      </c>
    </row>
    <row r="46" ht="36" customHeight="1" spans="1:5">
      <c r="A46" s="97">
        <v>30240</v>
      </c>
      <c r="B46" s="97" t="s">
        <v>357</v>
      </c>
      <c r="C46" s="99" t="s">
        <v>358</v>
      </c>
      <c r="D46" s="99"/>
      <c r="E46" s="99"/>
    </row>
    <row r="47" ht="36" customHeight="1" spans="1:5">
      <c r="A47" s="97">
        <v>30299</v>
      </c>
      <c r="B47" s="97" t="s">
        <v>359</v>
      </c>
      <c r="C47" s="99" t="s">
        <v>360</v>
      </c>
      <c r="D47" s="99"/>
      <c r="E47" s="99">
        <v>89</v>
      </c>
    </row>
    <row r="48" ht="36" customHeight="1" spans="1:5">
      <c r="A48" s="97">
        <v>30229</v>
      </c>
      <c r="B48" s="97" t="s">
        <v>361</v>
      </c>
      <c r="C48" s="99" t="s">
        <v>362</v>
      </c>
      <c r="D48" s="99"/>
      <c r="E48" s="99">
        <v>13</v>
      </c>
    </row>
    <row r="49" ht="36" customHeight="1" spans="1:5">
      <c r="A49" s="97">
        <v>30228</v>
      </c>
      <c r="B49" s="97" t="s">
        <v>363</v>
      </c>
      <c r="C49" s="99" t="s">
        <v>364</v>
      </c>
      <c r="D49" s="99"/>
      <c r="E49" s="99">
        <v>9</v>
      </c>
    </row>
    <row r="50" ht="36" customHeight="1" spans="1:5">
      <c r="A50" s="97">
        <v>303</v>
      </c>
      <c r="B50" s="98" t="s">
        <v>365</v>
      </c>
      <c r="C50" s="99" t="s">
        <v>366</v>
      </c>
      <c r="D50" s="99">
        <f>SUM(D51:D54)</f>
        <v>14</v>
      </c>
      <c r="E50" s="99"/>
    </row>
    <row r="51" ht="36" customHeight="1" spans="1:5">
      <c r="A51" s="97">
        <v>30301</v>
      </c>
      <c r="B51" s="97" t="s">
        <v>367</v>
      </c>
      <c r="C51" s="99" t="s">
        <v>368</v>
      </c>
      <c r="D51" s="99"/>
      <c r="E51" s="99"/>
    </row>
    <row r="52" ht="36" customHeight="1" spans="1:5">
      <c r="A52" s="97">
        <v>30302</v>
      </c>
      <c r="B52" s="97" t="s">
        <v>369</v>
      </c>
      <c r="C52" s="99" t="s">
        <v>370</v>
      </c>
      <c r="D52" s="99">
        <v>10</v>
      </c>
      <c r="E52" s="99"/>
    </row>
    <row r="53" ht="36" customHeight="1" spans="1:5">
      <c r="A53" s="97">
        <v>30304</v>
      </c>
      <c r="B53" s="97" t="s">
        <v>371</v>
      </c>
      <c r="C53" s="99" t="s">
        <v>372</v>
      </c>
      <c r="D53" s="99"/>
      <c r="E53" s="99"/>
    </row>
    <row r="54" ht="36" customHeight="1" spans="1:5">
      <c r="A54" s="97">
        <v>30308</v>
      </c>
      <c r="B54" s="97" t="s">
        <v>373</v>
      </c>
      <c r="C54" s="99" t="s">
        <v>374</v>
      </c>
      <c r="D54" s="99">
        <v>4</v>
      </c>
      <c r="E54" s="99"/>
    </row>
  </sheetData>
  <mergeCells count="5">
    <mergeCell ref="A2:E2"/>
    <mergeCell ref="A3:C3"/>
    <mergeCell ref="A4:B4"/>
    <mergeCell ref="C4:E4"/>
    <mergeCell ref="A9:A10"/>
  </mergeCells>
  <printOptions horizontalCentered="1"/>
  <pageMargins left="0.751388888888889" right="0.550694444444444" top="0.708333333333333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18" sqref="E18"/>
    </sheetView>
  </sheetViews>
  <sheetFormatPr defaultColWidth="9" defaultRowHeight="14.25" outlineLevelRow="7" outlineLevelCol="5"/>
  <cols>
    <col min="1" max="1" width="20.375" style="66" customWidth="1"/>
    <col min="2" max="2" width="14" style="66" customWidth="1"/>
    <col min="3" max="3" width="7.375" style="66" customWidth="1"/>
    <col min="4" max="5" width="14.625" style="66" customWidth="1"/>
    <col min="6" max="6" width="9.375" style="66" customWidth="1"/>
    <col min="7" max="16384" width="9" style="66"/>
  </cols>
  <sheetData>
    <row r="1" ht="21" customHeight="1" spans="6:6">
      <c r="F1" s="78" t="s">
        <v>375</v>
      </c>
    </row>
    <row r="2" ht="24.75" customHeight="1" spans="1:6">
      <c r="A2" s="79" t="s">
        <v>376</v>
      </c>
      <c r="B2" s="79"/>
      <c r="C2" s="79"/>
      <c r="D2" s="79"/>
      <c r="E2" s="79"/>
      <c r="F2" s="79"/>
    </row>
    <row r="3" ht="21" customHeight="1" spans="1:6">
      <c r="A3" s="80" t="s">
        <v>111</v>
      </c>
      <c r="B3" s="81"/>
      <c r="C3" s="81"/>
      <c r="D3" s="82"/>
      <c r="E3" s="82"/>
      <c r="F3" s="77" t="s">
        <v>112</v>
      </c>
    </row>
    <row r="4" ht="24" customHeight="1" spans="1:6">
      <c r="A4" s="83" t="s">
        <v>222</v>
      </c>
      <c r="B4" s="84"/>
      <c r="C4" s="84"/>
      <c r="D4" s="84"/>
      <c r="E4" s="84"/>
      <c r="F4" s="85"/>
    </row>
    <row r="5" ht="18" customHeight="1" spans="1:6">
      <c r="A5" s="86" t="s">
        <v>114</v>
      </c>
      <c r="B5" s="86" t="s">
        <v>377</v>
      </c>
      <c r="C5" s="87" t="s">
        <v>378</v>
      </c>
      <c r="D5" s="88"/>
      <c r="E5" s="89"/>
      <c r="F5" s="86" t="s">
        <v>379</v>
      </c>
    </row>
    <row r="6" ht="29.25" customHeight="1" spans="1:6">
      <c r="A6" s="90"/>
      <c r="B6" s="90"/>
      <c r="C6" s="86" t="s">
        <v>122</v>
      </c>
      <c r="D6" s="90" t="s">
        <v>380</v>
      </c>
      <c r="E6" s="86" t="s">
        <v>381</v>
      </c>
      <c r="F6" s="90"/>
    </row>
    <row r="7" ht="27.75" customHeight="1" spans="1:6">
      <c r="A7" s="91">
        <f>B7+C7+F7</f>
        <v>22.2</v>
      </c>
      <c r="B7" s="91">
        <v>10</v>
      </c>
      <c r="C7" s="91">
        <f>D7+E7</f>
        <v>2.2</v>
      </c>
      <c r="D7" s="91"/>
      <c r="E7" s="91">
        <v>2.2</v>
      </c>
      <c r="F7" s="91">
        <v>10</v>
      </c>
    </row>
    <row r="8" s="66" customFormat="1" customHeight="1"/>
  </sheetData>
  <mergeCells count="6">
    <mergeCell ref="A2:F2"/>
    <mergeCell ref="A4:F4"/>
    <mergeCell ref="C5:E5"/>
    <mergeCell ref="A5:A6"/>
    <mergeCell ref="B5:B6"/>
    <mergeCell ref="F5:F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"/>
  <sheetViews>
    <sheetView topLeftCell="J1" workbookViewId="0">
      <selection activeCell="U13" sqref="U13"/>
    </sheetView>
  </sheetViews>
  <sheetFormatPr defaultColWidth="9" defaultRowHeight="14.25" outlineLevelRow="5"/>
  <cols>
    <col min="1" max="24" width="6.5" style="66" customWidth="1"/>
    <col min="25" max="25" width="12.1666666666667" style="66" customWidth="1"/>
    <col min="26" max="16384" width="9" style="66"/>
  </cols>
  <sheetData>
    <row r="1" ht="13.5" spans="1: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76" t="s">
        <v>382</v>
      </c>
    </row>
    <row r="2" ht="22.5" spans="1:25">
      <c r="A2" s="68" t="s">
        <v>383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ht="27" customHeight="1" spans="1:25">
      <c r="A3" s="69" t="s">
        <v>111</v>
      </c>
      <c r="B3" s="69"/>
      <c r="C3" s="69"/>
      <c r="D3" s="69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7" t="s">
        <v>112</v>
      </c>
    </row>
    <row r="4" ht="76" customHeight="1" spans="1:25">
      <c r="A4" s="71" t="s">
        <v>114</v>
      </c>
      <c r="B4" s="71" t="s">
        <v>384</v>
      </c>
      <c r="C4" s="71" t="s">
        <v>385</v>
      </c>
      <c r="D4" s="71" t="s">
        <v>386</v>
      </c>
      <c r="E4" s="71" t="s">
        <v>387</v>
      </c>
      <c r="F4" s="71" t="s">
        <v>388</v>
      </c>
      <c r="G4" s="71" t="s">
        <v>389</v>
      </c>
      <c r="H4" s="71" t="s">
        <v>390</v>
      </c>
      <c r="I4" s="71" t="s">
        <v>391</v>
      </c>
      <c r="J4" s="71" t="s">
        <v>392</v>
      </c>
      <c r="K4" s="71" t="s">
        <v>393</v>
      </c>
      <c r="L4" s="71" t="s">
        <v>394</v>
      </c>
      <c r="M4" s="71" t="s">
        <v>395</v>
      </c>
      <c r="N4" s="71" t="s">
        <v>396</v>
      </c>
      <c r="O4" s="71" t="s">
        <v>397</v>
      </c>
      <c r="P4" s="71" t="s">
        <v>398</v>
      </c>
      <c r="Q4" s="71" t="s">
        <v>399</v>
      </c>
      <c r="R4" s="71" t="s">
        <v>400</v>
      </c>
      <c r="S4" s="71" t="s">
        <v>401</v>
      </c>
      <c r="T4" s="71" t="s">
        <v>402</v>
      </c>
      <c r="U4" s="71" t="s">
        <v>403</v>
      </c>
      <c r="V4" s="71" t="s">
        <v>404</v>
      </c>
      <c r="W4" s="71" t="s">
        <v>405</v>
      </c>
      <c r="X4" s="71" t="s">
        <v>406</v>
      </c>
      <c r="Y4" s="71" t="s">
        <v>407</v>
      </c>
    </row>
    <row r="5" ht="37" customHeight="1" spans="1:25">
      <c r="A5" s="72">
        <f>SUM(B5:Y5)</f>
        <v>539</v>
      </c>
      <c r="B5" s="73">
        <v>100</v>
      </c>
      <c r="C5" s="73">
        <v>50</v>
      </c>
      <c r="D5" s="73">
        <v>5</v>
      </c>
      <c r="E5" s="73"/>
      <c r="F5" s="73"/>
      <c r="G5" s="73">
        <v>3</v>
      </c>
      <c r="H5" s="73"/>
      <c r="I5" s="73"/>
      <c r="J5" s="73">
        <v>50</v>
      </c>
      <c r="K5" s="73">
        <v>10</v>
      </c>
      <c r="L5" s="73">
        <v>50</v>
      </c>
      <c r="M5" s="73"/>
      <c r="N5" s="73">
        <v>15</v>
      </c>
      <c r="O5" s="73">
        <v>30</v>
      </c>
      <c r="P5" s="73">
        <v>10</v>
      </c>
      <c r="Q5" s="73"/>
      <c r="R5" s="73">
        <v>5</v>
      </c>
      <c r="S5" s="73"/>
      <c r="T5" s="73">
        <v>2</v>
      </c>
      <c r="U5" s="73">
        <v>159</v>
      </c>
      <c r="V5" s="73"/>
      <c r="W5" s="73">
        <v>50</v>
      </c>
      <c r="X5" s="73"/>
      <c r="Y5" s="73"/>
    </row>
    <row r="6" ht="29" customHeight="1" spans="1: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</sheetData>
  <mergeCells count="2">
    <mergeCell ref="A2:Y2"/>
    <mergeCell ref="A3:E3"/>
  </mergeCells>
  <printOptions horizontalCentered="1"/>
  <pageMargins left="0.432638888888889" right="0.432638888888889" top="1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管委会部门预算</vt:lpstr>
      <vt:lpstr>收支总表</vt:lpstr>
      <vt:lpstr>部门收入</vt:lpstr>
      <vt:lpstr>部门支出</vt:lpstr>
      <vt:lpstr>财政拨款收支总表</vt:lpstr>
      <vt:lpstr>一般公共预算支出表</vt:lpstr>
      <vt:lpstr>一般公共预算基本支出</vt:lpstr>
      <vt:lpstr>三公</vt:lpstr>
      <vt:lpstr>一般性支出</vt:lpstr>
      <vt:lpstr>政府采购</vt:lpstr>
      <vt:lpstr>产业项目绩效目标</vt:lpstr>
      <vt:lpstr>整体绩效目标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淺淺の遺忘</cp:lastModifiedBy>
  <dcterms:created xsi:type="dcterms:W3CDTF">2023-02-06T06:48:00Z</dcterms:created>
  <dcterms:modified xsi:type="dcterms:W3CDTF">2023-03-23T07:21:26Z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147E940F355740429C5FD3DEBC2BC3F3</vt:lpwstr>
  </property>
</Properties>
</file>