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601" activeTab="3"/>
  </bookViews>
  <sheets>
    <sheet name="表1 " sheetId="17" r:id="rId1"/>
    <sheet name="表2" sheetId="22" r:id="rId2"/>
    <sheet name="表3" sheetId="7" r:id="rId3"/>
    <sheet name="表4 " sheetId="32" r:id="rId4"/>
    <sheet name="表5 " sheetId="33" r:id="rId5"/>
  </sheets>
  <definedNames>
    <definedName name="_xlnm.Print_Area" localSheetId="1">表2!$A$1:$H$30</definedName>
    <definedName name="_xlnm.Print_Area">#N/A</definedName>
    <definedName name="_xlnm.Print_Titles" hidden="1">#N/A</definedName>
    <definedName name="_xlnm.Print_Area" localSheetId="3">'表4 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<sst xmlns="http://schemas.openxmlformats.org/spreadsheetml/2006/main" count="178" uniqueCount="146">
  <si>
    <t>附表1</t>
  </si>
  <si>
    <t>经开区2024年一般公共预算收入完成情况表</t>
  </si>
  <si>
    <t>单位：万元</t>
  </si>
  <si>
    <t>项   目</t>
  </si>
  <si>
    <t>预算数</t>
  </si>
  <si>
    <t>预算调整数</t>
  </si>
  <si>
    <t>决算数</t>
  </si>
  <si>
    <t>为预算调整数
（%）</t>
  </si>
  <si>
    <t>上年同期</t>
  </si>
  <si>
    <t>比上年增减</t>
  </si>
  <si>
    <t>增减（+-%）</t>
  </si>
  <si>
    <t>一、税收收入</t>
  </si>
  <si>
    <t>1.增值税（37.5%）</t>
  </si>
  <si>
    <t xml:space="preserve">  其中：改征增值税</t>
  </si>
  <si>
    <t>2.企业所得税（28%）</t>
  </si>
  <si>
    <t>3.所得税退税</t>
  </si>
  <si>
    <t>4.个人所得税（28%）</t>
  </si>
  <si>
    <t>5.资源税(75%)</t>
  </si>
  <si>
    <t>6.城市维护建设税</t>
  </si>
  <si>
    <t>7.房产税</t>
  </si>
  <si>
    <t>8.印花税</t>
  </si>
  <si>
    <t>9.城镇土地使用税(70%)</t>
  </si>
  <si>
    <t>10.土地增值税</t>
  </si>
  <si>
    <t>11.车船税</t>
  </si>
  <si>
    <t>12.耕地占用税</t>
  </si>
  <si>
    <t>13.契税</t>
  </si>
  <si>
    <t>14.其他税收收入</t>
  </si>
  <si>
    <t>二、非税收入</t>
  </si>
  <si>
    <t xml:space="preserve"> 1.专项收入</t>
  </si>
  <si>
    <t xml:space="preserve"> 2.行政性收费</t>
  </si>
  <si>
    <t xml:space="preserve"> 3.罚没收入</t>
  </si>
  <si>
    <t xml:space="preserve"> 4.国有资本经营收入</t>
  </si>
  <si>
    <t xml:space="preserve"> 5.国有资源（资产）有偿使用收入</t>
  </si>
  <si>
    <t xml:space="preserve"> 6.其他非税收入</t>
  </si>
  <si>
    <t>地方收入合计</t>
  </si>
  <si>
    <t>附表2</t>
  </si>
  <si>
    <t>经开区2024年一般公共预算支出完成情况表</t>
  </si>
  <si>
    <t>项     目</t>
  </si>
  <si>
    <t>为预算调整数%</t>
  </si>
  <si>
    <t>比上年增减额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</si>
  <si>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</si>
  <si>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</si>
  <si>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</si>
  <si>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</si>
  <si>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</si>
  <si>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</si>
  <si>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</si>
  <si>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</si>
  <si>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</si>
  <si>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</si>
  <si>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</si>
  <si>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</si>
  <si>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</si>
  <si>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</si>
  <si>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</si>
  <si>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</si>
  <si>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</si>
  <si>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</si>
  <si>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</si>
  <si>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</si>
  <si>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</si>
  <si>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</si>
  <si>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化债支出</t>
  </si>
  <si>
    <t>预备费</t>
  </si>
  <si>
    <t>一般公共预算支出合计</t>
  </si>
  <si>
    <t>备注：预计12月支出：绩效1500万，商品服务20万，公共服务127万，社会保障1万，环境保护19万，城乡社区168万，农林水32万，自然资源4万，应急管理4万共计355万，预计12月本级待付款：对彩虹玻璃补助8000万，，消防541万，会审公共服务230万；城乡社区150万分；上级专项：12月已付款：城乡社区支出：3500万，科学技术支出6500万，其他：科技类859万，资源勘探信息支出385万，其他涉外发展服务支出50万，其他保障性安居工程支出650万，其他粮油事务支出55万，共计11999万元，科技类其他指标文待付款1542万</t>
  </si>
  <si>
    <t>附表3</t>
  </si>
  <si>
    <t>经开区2024年一般公共预算财政收支平衡(决算）表</t>
  </si>
  <si>
    <t>项        目</t>
  </si>
  <si>
    <t>本年地方收入</t>
  </si>
  <si>
    <t>本年一般公共预算支出</t>
  </si>
  <si>
    <t>上级补助收入</t>
  </si>
  <si>
    <t>上解上级支出</t>
  </si>
  <si>
    <t xml:space="preserve">  增值税和消费税税收返还收入</t>
  </si>
  <si>
    <t>安排预算稳定调节基金</t>
  </si>
  <si>
    <t xml:space="preserve">  所得税基数返还收入</t>
  </si>
  <si>
    <t xml:space="preserve">  还返性收入</t>
  </si>
  <si>
    <t xml:space="preserve">  调整工资转移支付补助收入</t>
  </si>
  <si>
    <t xml:space="preserve">  县级基本财力保障机制奖补资金收入</t>
  </si>
  <si>
    <t xml:space="preserve">  结算补助收入</t>
  </si>
  <si>
    <t xml:space="preserve">  一般性转移支付收入</t>
  </si>
  <si>
    <t xml:space="preserve">  专项转移支付收入</t>
  </si>
  <si>
    <t>下级上解收入</t>
  </si>
  <si>
    <t>调入资金</t>
  </si>
  <si>
    <t xml:space="preserve">  从政府性基金预算调入</t>
  </si>
  <si>
    <t xml:space="preserve">  从国有资本经营预算调入</t>
  </si>
  <si>
    <t xml:space="preserve">  从其他资金调入</t>
  </si>
  <si>
    <t>动用预算稳定调节基金</t>
  </si>
  <si>
    <t>地方政府一般债务转贷收入</t>
  </si>
  <si>
    <t>上年结余</t>
  </si>
  <si>
    <t>结转下年支出</t>
  </si>
  <si>
    <t>收入合计</t>
  </si>
  <si>
    <t>支出合计</t>
  </si>
  <si>
    <t>附表4</t>
  </si>
  <si>
    <t>经开区2024年政府性基金预算收支平衡（决算）表</t>
  </si>
  <si>
    <t>项目</t>
  </si>
  <si>
    <t>一、散装水泥专项资金收入</t>
  </si>
  <si>
    <t>一、文化体育与传媒</t>
  </si>
  <si>
    <t>二、墙体材料专项基金收入</t>
  </si>
  <si>
    <t>二、社会保障和就业</t>
  </si>
  <si>
    <t>三、新菜地开发建设基金收入</t>
  </si>
  <si>
    <t>三、城乡社区事务</t>
  </si>
  <si>
    <t>四、新增建设用地土地有偿使用费收入</t>
  </si>
  <si>
    <t xml:space="preserve">  国有土地使用权出让收入安排的支出</t>
  </si>
  <si>
    <t>五、城镇公用事业附加收入</t>
  </si>
  <si>
    <t xml:space="preserve">  农业土地开发资金及对应专项债务收入安排的支出</t>
  </si>
  <si>
    <t>六、国有土地收益基金收入</t>
  </si>
  <si>
    <t xml:space="preserve">  城市基础设施配套费支出</t>
  </si>
  <si>
    <t>七、农业土地开发资金收入</t>
  </si>
  <si>
    <t xml:space="preserve">  污水处理费支出</t>
  </si>
  <si>
    <t>八、国有土地使用权出让收入</t>
  </si>
  <si>
    <t>四、交通运输</t>
  </si>
  <si>
    <t>九、彩票公益金收入</t>
  </si>
  <si>
    <t>五、资源勘探电力信息等事务</t>
  </si>
  <si>
    <t>十、城市基础设施配套费收入</t>
  </si>
  <si>
    <t>六、商业服务业等事务</t>
  </si>
  <si>
    <t>十一、污水处理费收入</t>
  </si>
  <si>
    <t>七、其他政府性基金支出</t>
  </si>
  <si>
    <t>十二、其他政府性基金收入</t>
  </si>
  <si>
    <t>八、债务还本支出</t>
  </si>
  <si>
    <t>十三、其他政府性基金收入</t>
  </si>
  <si>
    <t xml:space="preserve">  地方政府专项债务还本支出</t>
  </si>
  <si>
    <t>九、其他支出</t>
  </si>
  <si>
    <t>政府性基金预算收入小计</t>
  </si>
  <si>
    <t>政府性基金预算支出小计</t>
  </si>
  <si>
    <t xml:space="preserve">  政府性基金转移支付收入</t>
  </si>
  <si>
    <t>转移支出</t>
  </si>
  <si>
    <t xml:space="preserve">  调出资金</t>
  </si>
  <si>
    <t xml:space="preserve">  结转下年支出</t>
  </si>
  <si>
    <t>附表5</t>
  </si>
  <si>
    <t>经开区2024年国有资本经营预算收支平衡（决算）表</t>
  </si>
  <si>
    <r>
      <rPr>
        <sz val="11"/>
        <rFont val="宋体"/>
        <charset val="134"/>
      </rPr>
      <t>项</t>
    </r>
    <r>
      <rPr>
        <sz val="11"/>
        <rFont val="Arial"/>
        <charset val="0"/>
      </rPr>
      <t xml:space="preserve">        </t>
    </r>
    <r>
      <rPr>
        <sz val="11"/>
        <rFont val="宋体"/>
        <charset val="134"/>
      </rPr>
      <t>目</t>
    </r>
  </si>
  <si>
    <t>调整预算数</t>
  </si>
  <si>
    <t>一、国有资本经营预算收入</t>
  </si>
  <si>
    <t>一、国有资本经营预算支出</t>
  </si>
  <si>
    <t xml:space="preserve">  利润收入</t>
  </si>
  <si>
    <t xml:space="preserve">   其他国有资本经营预算支出</t>
  </si>
  <si>
    <t xml:space="preserve">  股利、股息收入</t>
  </si>
  <si>
    <t xml:space="preserve">   国有企业政策性补贴</t>
  </si>
  <si>
    <t xml:space="preserve">  其他国有资本经营收入</t>
  </si>
  <si>
    <t xml:space="preserve">   国有企业资本金注入</t>
  </si>
  <si>
    <t>二、调出资金</t>
  </si>
  <si>
    <t>二、上级补助收入</t>
  </si>
  <si>
    <t>三、上解支出</t>
  </si>
  <si>
    <t>三、上年结余</t>
  </si>
  <si>
    <t>四、结转下年支出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</si>
</sst>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-#,##0;&quot;-&quot;"/>
    <numFmt numFmtId="178" formatCode="0.00_);[Red]\(0.00\)"/>
    <numFmt numFmtId="179" formatCode="_ * #,##0_ ;_ * \-#,##0_ ;_ * &quot;-&quot;??_ ;_ @_ "/>
    <numFmt numFmtId="180" formatCode="0.00_ "/>
  </numFmts>
  <fonts count="56"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4"/>
      <name val="宋体"/>
      <charset val="0"/>
    </font>
    <font>
      <sz val="12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Arial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0"/>
      <color indexed="8"/>
      <name val="Arial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4" borderId="16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17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38" borderId="18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6" fillId="0" borderId="0">
      <alignment horizontal="centerContinuous"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0" borderId="0"/>
    <xf numFmtId="0" fontId="33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7" fillId="0" borderId="0"/>
    <xf numFmtId="0" fontId="48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177" fontId="51" fillId="0" borderId="0" applyFill="0" applyBorder="0" applyAlignment="0"/>
    <xf numFmtId="37" fontId="52" fillId="0" borderId="0"/>
    <xf numFmtId="9" fontId="0" fillId="0" borderId="0" applyFont="0" applyFill="0" applyBorder="0" applyAlignment="0" applyProtection="0">
      <alignment vertical="center"/>
    </xf>
    <xf numFmtId="0" fontId="2" fillId="0" borderId="0"/>
    <xf numFmtId="0" fontId="53" fillId="51" borderId="23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4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95" applyFont="1" applyFill="1" applyAlignment="1">
      <alignment horizontal="left" vertical="center" wrapText="1"/>
    </xf>
    <xf numFmtId="0" fontId="2" fillId="2" borderId="0" xfId="95" applyFont="1" applyFill="1" applyAlignment="1">
      <alignment horizontal="center" vertical="center" wrapText="1"/>
    </xf>
    <xf numFmtId="178" fontId="2" fillId="2" borderId="0" xfId="94" applyNumberFormat="1" applyFont="1" applyFill="1" applyAlignment="1">
      <alignment horizontal="center" vertical="center" wrapText="1"/>
    </xf>
    <xf numFmtId="179" fontId="2" fillId="2" borderId="0" xfId="103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1" fontId="6" fillId="2" borderId="2" xfId="10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95" applyFont="1" applyFill="1"/>
    <xf numFmtId="0" fontId="8" fillId="2" borderId="0" xfId="95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8" fontId="9" fillId="2" borderId="0" xfId="94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" fontId="7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95" applyFont="1" applyFill="1" applyAlignment="1">
      <alignment horizontal="center" vertical="center" wrapText="1"/>
    </xf>
    <xf numFmtId="0" fontId="8" fillId="2" borderId="0" xfId="95" applyFont="1" applyFill="1" applyAlignment="1">
      <alignment horizontal="center" vertical="center" wrapText="1"/>
    </xf>
    <xf numFmtId="0" fontId="8" fillId="2" borderId="0" xfId="95" applyFont="1" applyFill="1" applyAlignment="1">
      <alignment vertical="center" wrapText="1"/>
    </xf>
    <xf numFmtId="179" fontId="9" fillId="2" borderId="0" xfId="103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9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3" fontId="6" fillId="2" borderId="2" xfId="94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" fontId="11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95" applyFont="1" applyFill="1" applyAlignment="1">
      <alignment horizontal="left" vertical="center" wrapText="1"/>
    </xf>
    <xf numFmtId="178" fontId="8" fillId="2" borderId="0" xfId="94" applyNumberFormat="1" applyFont="1" applyFill="1" applyAlignment="1">
      <alignment horizontal="center" vertical="center" wrapText="1"/>
    </xf>
    <xf numFmtId="179" fontId="5" fillId="2" borderId="0" xfId="103" applyNumberFormat="1" applyFont="1" applyFill="1" applyBorder="1" applyAlignment="1">
      <alignment horizontal="right" vertical="center" wrapText="1"/>
    </xf>
    <xf numFmtId="180" fontId="6" fillId="2" borderId="3" xfId="95" applyNumberFormat="1" applyFont="1" applyFill="1" applyBorder="1" applyAlignment="1">
      <alignment horizontal="center" vertical="center" wrapText="1"/>
    </xf>
    <xf numFmtId="178" fontId="6" fillId="2" borderId="3" xfId="94" applyNumberFormat="1" applyFont="1" applyFill="1" applyBorder="1" applyAlignment="1">
      <alignment horizontal="center" vertical="center" wrapText="1"/>
    </xf>
    <xf numFmtId="179" fontId="6" fillId="2" borderId="2" xfId="103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80" fontId="0" fillId="2" borderId="2" xfId="0" applyNumberFormat="1" applyFill="1" applyBorder="1" applyAlignment="1">
      <alignment horizontal="center" vertical="center" wrapText="1"/>
    </xf>
    <xf numFmtId="0" fontId="6" fillId="2" borderId="2" xfId="100" applyFont="1" applyFill="1" applyBorder="1" applyAlignment="1">
      <alignment horizontal="left" vertical="center" wrapText="1"/>
    </xf>
    <xf numFmtId="0" fontId="1" fillId="2" borderId="2" xfId="100" applyFont="1" applyFill="1" applyBorder="1" applyAlignment="1">
      <alignment horizontal="left" vertical="center" wrapText="1"/>
    </xf>
    <xf numFmtId="0" fontId="10" fillId="2" borderId="2" xfId="95" applyFont="1" applyFill="1" applyBorder="1" applyAlignment="1" applyProtection="1">
      <alignment horizontal="left" vertical="center" wrapText="1"/>
      <protection locked="0"/>
    </xf>
    <xf numFmtId="0" fontId="6" fillId="2" borderId="2" xfId="95" applyFont="1" applyFill="1" applyBorder="1" applyAlignment="1" applyProtection="1">
      <alignment horizontal="left" vertical="center" wrapText="1"/>
      <protection locked="0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5 2" xfId="49"/>
    <cellStyle name="注释 2 5 14 2 4" xfId="50"/>
    <cellStyle name="60% - 强调文字颜色 4 2 9" xfId="51"/>
    <cellStyle name="40% - 强调文字颜色 3 2 4" xfId="52"/>
    <cellStyle name="20% - 强调文字颜色 1 2 2 11" xfId="53"/>
    <cellStyle name="计算 2 17 2" xfId="54"/>
    <cellStyle name="40% - 强调文字颜色 1 2 4 2" xfId="55"/>
    <cellStyle name="常规 39" xfId="56"/>
    <cellStyle name="常规 12 3 2 2 2" xfId="57"/>
    <cellStyle name="20% - 强调文字颜色 6 2 12" xfId="58"/>
    <cellStyle name="输入 2 6 2 2 4" xfId="59"/>
    <cellStyle name="20% - 强调文字颜色 3 2 3 3" xfId="60"/>
    <cellStyle name="40% - 强调文字颜色 6 2 3 6" xfId="61"/>
    <cellStyle name="20% - 强调文字颜色 4 2 14" xfId="62"/>
    <cellStyle name="40% - 强调文字颜色 2 2 3 2 2" xfId="63"/>
    <cellStyle name="输出 2 6 7 6" xfId="64"/>
    <cellStyle name="20% - 强调文字颜色 2 2 4 2 3" xfId="65"/>
    <cellStyle name="20% - 强调文字颜色 5 2 3 5" xfId="66"/>
    <cellStyle name="好_2019年经开区预算表（编书）（人大1231） 2" xfId="67"/>
    <cellStyle name="千位分隔 2 2 2 4" xfId="68"/>
    <cellStyle name="标题 1 2 2 4" xfId="69"/>
    <cellStyle name="链接单元格 2 2_2019经开区2019年预算表1231快报数(班子会）" xfId="70"/>
    <cellStyle name="标题 5 3 4" xfId="71"/>
    <cellStyle name="差_2019年经开区预算表（编书）（人大1231）" xfId="72"/>
    <cellStyle name="60% - 强调文字颜色 3 2 3 2" xfId="73"/>
    <cellStyle name="千位分隔[0] 3 3 8" xfId="74"/>
    <cellStyle name="千位分隔 2 2 4 2" xfId="75"/>
    <cellStyle name="常规 14 10" xfId="76"/>
    <cellStyle name="强调文字颜色 3 2 13" xfId="77"/>
    <cellStyle name="常规 8 4 4" xfId="78"/>
    <cellStyle name="60% - 强调文字颜色 6 2 2 2 2" xfId="79"/>
    <cellStyle name="60% - 强调文字颜色 1 2 3 2" xfId="80"/>
    <cellStyle name="百分比 2 2 2 2" xfId="81"/>
    <cellStyle name="60% - 强调文字颜色 2 2 3 2" xfId="82"/>
    <cellStyle name="警告文本 2 2 2 2" xfId="83"/>
    <cellStyle name="标题 4 2 10" xfId="84"/>
    <cellStyle name="60% - 强调文字颜色 5 2 3 2" xfId="85"/>
    <cellStyle name="普通_97-917" xfId="86"/>
    <cellStyle name="标题 2 2" xfId="87"/>
    <cellStyle name="解释性文本 2 4" xfId="88"/>
    <cellStyle name="标题 3 2 12" xfId="89"/>
    <cellStyle name="千位分隔 6 2 2 2" xfId="90"/>
    <cellStyle name="ColLevel_0" xfId="91"/>
    <cellStyle name="Calc Currency (0)" xfId="92"/>
    <cellStyle name="no dec" xfId="93"/>
    <cellStyle name="百分比 3" xfId="94"/>
    <cellStyle name="常规_全省收入" xfId="95"/>
    <cellStyle name="检查单元格 2 5" xfId="96"/>
    <cellStyle name="强调文字颜色 6 2 13" xfId="97"/>
    <cellStyle name="强调文字颜色 2 2 2 2 4" xfId="98"/>
    <cellStyle name="千位分隔[0] 5" xfId="99"/>
    <cellStyle name="常规 4 11" xfId="100"/>
    <cellStyle name="常规 4 2 10" xfId="101"/>
    <cellStyle name="适中 2 13" xfId="102"/>
    <cellStyle name="千位分隔 7" xfId="103"/>
    <cellStyle name="强调文字颜色 1 2 2 5" xfId="104"/>
    <cellStyle name="千分位[0]_laroux" xfId="105"/>
    <cellStyle name="千分位_97-917" xfId="106"/>
    <cellStyle name="千位[0]_1" xfId="10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Zeros="0" workbookViewId="0">
      <pane ySplit="4" topLeftCell="A5" activePane="bottomLeft" state="frozen"/>
      <selection/>
      <selection pane="bottomLeft" activeCell="C4" sqref="C4"/>
    </sheetView>
  </sheetViews>
  <sheetFormatPr defaultColWidth="9" defaultRowHeight="14.25" outlineLevelCol="7"/>
  <cols>
    <col min="1" max="1" width="22.375" style="47" customWidth="1"/>
    <col min="2" max="4" width="10.75" style="1" customWidth="1"/>
    <col min="5" max="5" width="15.125" style="1" customWidth="1"/>
    <col min="6" max="8" width="10.75" style="1" customWidth="1"/>
    <col min="9" max="16384" width="9" style="1"/>
  </cols>
  <sheetData>
    <row r="1" ht="21" customHeight="1" spans="1:6">
      <c r="A1" s="4" t="s">
        <v>0</v>
      </c>
      <c r="B1" s="5"/>
      <c r="C1" s="5"/>
      <c r="D1" s="5"/>
      <c r="E1" s="6"/>
      <c r="F1" s="7"/>
    </row>
    <row r="2" ht="43" customHeight="1" spans="1:8">
      <c r="A2" s="48" t="s">
        <v>1</v>
      </c>
      <c r="B2" s="48"/>
      <c r="C2" s="48"/>
      <c r="D2" s="48"/>
      <c r="E2" s="48"/>
      <c r="F2" s="48"/>
      <c r="G2" s="48"/>
      <c r="H2" s="48"/>
    </row>
    <row r="3" ht="22" customHeight="1" spans="1:8">
      <c r="A3" s="49"/>
      <c r="B3" s="33"/>
      <c r="C3" s="33"/>
      <c r="D3" s="33"/>
      <c r="E3" s="50"/>
      <c r="G3" s="51" t="s">
        <v>2</v>
      </c>
      <c r="H3" s="51"/>
    </row>
    <row r="4" ht="30" customHeight="1" spans="1:8">
      <c r="A4" s="37" t="s">
        <v>3</v>
      </c>
      <c r="B4" s="37" t="s">
        <v>4</v>
      </c>
      <c r="C4" s="37" t="s">
        <v>5</v>
      </c>
      <c r="D4" s="52" t="s">
        <v>6</v>
      </c>
      <c r="E4" s="53" t="s">
        <v>7</v>
      </c>
      <c r="F4" s="54" t="s">
        <v>8</v>
      </c>
      <c r="G4" s="54" t="s">
        <v>9</v>
      </c>
      <c r="H4" s="36" t="s">
        <v>10</v>
      </c>
    </row>
    <row r="5" ht="29" customHeight="1" spans="1:8">
      <c r="A5" s="55" t="s">
        <v>11</v>
      </c>
      <c r="B5" s="14">
        <v>99751</v>
      </c>
      <c r="C5" s="14">
        <v>85882</v>
      </c>
      <c r="D5" s="14">
        <v>86589</v>
      </c>
      <c r="E5" s="40">
        <f>D5/C5*100</f>
        <v>100.823222561189</v>
      </c>
      <c r="F5" s="14">
        <v>94376</v>
      </c>
      <c r="G5" s="14">
        <f>D5-F5</f>
        <v>-7787</v>
      </c>
      <c r="H5" s="56">
        <f>G5/F5*100</f>
        <v>-8.25103839959312</v>
      </c>
    </row>
    <row r="6" ht="29" customHeight="1" spans="1:8">
      <c r="A6" s="57" t="s">
        <v>12</v>
      </c>
      <c r="B6" s="14">
        <v>32734</v>
      </c>
      <c r="C6" s="14">
        <v>24261</v>
      </c>
      <c r="D6" s="14">
        <v>21652</v>
      </c>
      <c r="E6" s="40">
        <f>D6/C6*100</f>
        <v>89.2461151642554</v>
      </c>
      <c r="F6" s="14">
        <v>29830</v>
      </c>
      <c r="G6" s="14">
        <f>D6-F6</f>
        <v>-8178</v>
      </c>
      <c r="H6" s="56">
        <f>G6/F6*100</f>
        <v>-27.4153536708012</v>
      </c>
    </row>
    <row r="7" ht="29" customHeight="1" spans="1:8">
      <c r="A7" s="57" t="s">
        <v>13</v>
      </c>
      <c r="B7" s="14"/>
      <c r="C7" s="14"/>
      <c r="D7" s="14"/>
      <c r="E7" s="40"/>
      <c r="F7" s="14"/>
      <c r="G7" s="14"/>
      <c r="H7" s="56"/>
    </row>
    <row r="8" ht="29" customHeight="1" spans="1:8">
      <c r="A8" s="57" t="s">
        <v>14</v>
      </c>
      <c r="B8" s="14">
        <v>17506</v>
      </c>
      <c r="C8" s="14">
        <v>14852</v>
      </c>
      <c r="D8" s="14">
        <v>13977</v>
      </c>
      <c r="E8" s="40">
        <f>D8/C8*100</f>
        <v>94.1085375706975</v>
      </c>
      <c r="F8" s="14">
        <v>15261</v>
      </c>
      <c r="G8" s="14">
        <f>D8-F8</f>
        <v>-1284</v>
      </c>
      <c r="H8" s="56">
        <f>G8/F8*100</f>
        <v>-8.41360330253588</v>
      </c>
    </row>
    <row r="9" ht="29" customHeight="1" spans="1:8">
      <c r="A9" s="57" t="s">
        <v>15</v>
      </c>
      <c r="B9" s="14"/>
      <c r="C9" s="14"/>
      <c r="D9" s="14"/>
      <c r="E9" s="40"/>
      <c r="F9" s="14"/>
      <c r="G9" s="14"/>
      <c r="H9" s="56"/>
    </row>
    <row r="10" ht="29" customHeight="1" spans="1:8">
      <c r="A10" s="57" t="s">
        <v>16</v>
      </c>
      <c r="B10" s="14">
        <v>1581</v>
      </c>
      <c r="C10" s="14">
        <v>1455</v>
      </c>
      <c r="D10" s="14">
        <v>1569</v>
      </c>
      <c r="E10" s="40">
        <f>D10/C10*100</f>
        <v>107.835051546392</v>
      </c>
      <c r="F10" s="14">
        <v>1421</v>
      </c>
      <c r="G10" s="14">
        <f>D10-F10</f>
        <v>148</v>
      </c>
      <c r="H10" s="56">
        <f>G10/F10*100</f>
        <v>10.4152005629838</v>
      </c>
    </row>
    <row r="11" ht="29" customHeight="1" spans="1:8">
      <c r="A11" s="57" t="s">
        <v>17</v>
      </c>
      <c r="B11" s="14"/>
      <c r="C11" s="14"/>
      <c r="D11" s="14"/>
      <c r="E11" s="40"/>
      <c r="F11" s="14"/>
      <c r="G11" s="14"/>
      <c r="H11" s="56"/>
    </row>
    <row r="12" ht="29" customHeight="1" spans="1:8">
      <c r="A12" s="57" t="s">
        <v>18</v>
      </c>
      <c r="B12" s="14">
        <v>13100</v>
      </c>
      <c r="C12" s="14">
        <v>8950</v>
      </c>
      <c r="D12" s="14">
        <v>11080</v>
      </c>
      <c r="E12" s="40">
        <f t="shared" ref="E12:E19" si="0">D12/C12*100</f>
        <v>123.798882681564</v>
      </c>
      <c r="F12" s="14">
        <v>12499</v>
      </c>
      <c r="G12" s="14">
        <f t="shared" ref="G12:G19" si="1">D12-F12</f>
        <v>-1419</v>
      </c>
      <c r="H12" s="56">
        <f t="shared" ref="H12:H19" si="2">G12/F12*100</f>
        <v>-11.3529082326586</v>
      </c>
    </row>
    <row r="13" ht="29" customHeight="1" spans="1:8">
      <c r="A13" s="57" t="s">
        <v>19</v>
      </c>
      <c r="B13" s="14">
        <v>16202</v>
      </c>
      <c r="C13" s="14">
        <v>7545</v>
      </c>
      <c r="D13" s="14">
        <v>9374</v>
      </c>
      <c r="E13" s="40">
        <f t="shared" si="0"/>
        <v>124.241219350563</v>
      </c>
      <c r="F13" s="14">
        <v>16975</v>
      </c>
      <c r="G13" s="14">
        <f t="shared" si="1"/>
        <v>-7601</v>
      </c>
      <c r="H13" s="56">
        <f t="shared" si="2"/>
        <v>-44.7776141384389</v>
      </c>
    </row>
    <row r="14" ht="29" customHeight="1" spans="1:8">
      <c r="A14" s="57" t="s">
        <v>20</v>
      </c>
      <c r="B14" s="14">
        <v>3392</v>
      </c>
      <c r="C14" s="14">
        <v>3228</v>
      </c>
      <c r="D14" s="14">
        <v>3192</v>
      </c>
      <c r="E14" s="40">
        <f t="shared" si="0"/>
        <v>98.8847583643123</v>
      </c>
      <c r="F14" s="14">
        <v>2795</v>
      </c>
      <c r="G14" s="14">
        <f t="shared" si="1"/>
        <v>397</v>
      </c>
      <c r="H14" s="56">
        <f t="shared" si="2"/>
        <v>14.2039355992844</v>
      </c>
    </row>
    <row r="15" ht="29" customHeight="1" spans="1:8">
      <c r="A15" s="57" t="s">
        <v>21</v>
      </c>
      <c r="B15" s="14">
        <v>2406</v>
      </c>
      <c r="C15" s="14">
        <v>3005</v>
      </c>
      <c r="D15" s="14">
        <v>2857</v>
      </c>
      <c r="E15" s="40">
        <f t="shared" si="0"/>
        <v>95.0748752079867</v>
      </c>
      <c r="F15" s="14">
        <v>3003</v>
      </c>
      <c r="G15" s="14">
        <f t="shared" si="1"/>
        <v>-146</v>
      </c>
      <c r="H15" s="56">
        <f t="shared" si="2"/>
        <v>-4.86180486180486</v>
      </c>
    </row>
    <row r="16" ht="29" customHeight="1" spans="1:8">
      <c r="A16" s="57" t="s">
        <v>22</v>
      </c>
      <c r="B16" s="14">
        <v>446</v>
      </c>
      <c r="C16" s="14">
        <v>8200</v>
      </c>
      <c r="D16" s="14">
        <v>8235</v>
      </c>
      <c r="E16" s="40">
        <f t="shared" si="0"/>
        <v>100.426829268293</v>
      </c>
      <c r="F16" s="14">
        <v>429</v>
      </c>
      <c r="G16" s="14">
        <f t="shared" si="1"/>
        <v>7806</v>
      </c>
      <c r="H16" s="56">
        <f t="shared" si="2"/>
        <v>1819.58041958042</v>
      </c>
    </row>
    <row r="17" ht="29" customHeight="1" spans="1:8">
      <c r="A17" s="58" t="s">
        <v>23</v>
      </c>
      <c r="B17" s="14">
        <v>4</v>
      </c>
      <c r="C17" s="14">
        <v>2</v>
      </c>
      <c r="D17" s="14">
        <v>2</v>
      </c>
      <c r="E17" s="40">
        <f t="shared" si="0"/>
        <v>100</v>
      </c>
      <c r="F17" s="14">
        <v>2</v>
      </c>
      <c r="G17" s="14">
        <f t="shared" si="1"/>
        <v>0</v>
      </c>
      <c r="H17" s="56">
        <f t="shared" si="2"/>
        <v>0</v>
      </c>
    </row>
    <row r="18" ht="29" customHeight="1" spans="1:8">
      <c r="A18" s="57" t="s">
        <v>24</v>
      </c>
      <c r="B18" s="14">
        <v>5040</v>
      </c>
      <c r="C18" s="14">
        <v>7184</v>
      </c>
      <c r="D18" s="14">
        <v>7072</v>
      </c>
      <c r="E18" s="40">
        <f t="shared" si="0"/>
        <v>98.4409799554566</v>
      </c>
      <c r="F18" s="14">
        <v>2595</v>
      </c>
      <c r="G18" s="14">
        <f t="shared" si="1"/>
        <v>4477</v>
      </c>
      <c r="H18" s="56">
        <f t="shared" si="2"/>
        <v>172.52408477842</v>
      </c>
    </row>
    <row r="19" ht="29" customHeight="1" spans="1:8">
      <c r="A19" s="57" t="s">
        <v>25</v>
      </c>
      <c r="B19" s="14">
        <v>7340</v>
      </c>
      <c r="C19" s="14">
        <v>7200</v>
      </c>
      <c r="D19" s="14">
        <v>7579</v>
      </c>
      <c r="E19" s="40">
        <f t="shared" si="0"/>
        <v>105.263888888889</v>
      </c>
      <c r="F19" s="14">
        <v>9566</v>
      </c>
      <c r="G19" s="14">
        <f t="shared" si="1"/>
        <v>-1987</v>
      </c>
      <c r="H19" s="56">
        <f t="shared" si="2"/>
        <v>-20.7714823332636</v>
      </c>
    </row>
    <row r="20" ht="29" customHeight="1" spans="1:8">
      <c r="A20" s="58" t="s">
        <v>26</v>
      </c>
      <c r="B20" s="14"/>
      <c r="C20" s="14"/>
      <c r="D20" s="14"/>
      <c r="E20" s="40"/>
      <c r="F20" s="14"/>
      <c r="G20" s="14"/>
      <c r="H20" s="56"/>
    </row>
    <row r="21" ht="29" customHeight="1" spans="1:8">
      <c r="A21" s="59" t="s">
        <v>27</v>
      </c>
      <c r="B21" s="14">
        <v>6725</v>
      </c>
      <c r="C21" s="14">
        <v>1296</v>
      </c>
      <c r="D21" s="14">
        <v>1333</v>
      </c>
      <c r="E21" s="40">
        <f>D21/C21*100</f>
        <v>102.854938271605</v>
      </c>
      <c r="F21" s="14">
        <v>4493</v>
      </c>
      <c r="G21" s="14">
        <f>D21-F21</f>
        <v>-3160</v>
      </c>
      <c r="H21" s="56">
        <f>G21/F21*100</f>
        <v>-70.3316269752949</v>
      </c>
    </row>
    <row r="22" ht="29" customHeight="1" spans="1:8">
      <c r="A22" s="60" t="s">
        <v>28</v>
      </c>
      <c r="B22" s="14">
        <v>2</v>
      </c>
      <c r="C22" s="14">
        <v>25</v>
      </c>
      <c r="D22" s="14">
        <v>1</v>
      </c>
      <c r="E22" s="40"/>
      <c r="F22" s="14">
        <v>3</v>
      </c>
      <c r="G22" s="14">
        <f>D22-F22</f>
        <v>-2</v>
      </c>
      <c r="H22" s="56">
        <f>G22/F22*100</f>
        <v>-66.6666666666667</v>
      </c>
    </row>
    <row r="23" ht="29" customHeight="1" spans="1:8">
      <c r="A23" s="60" t="s">
        <v>29</v>
      </c>
      <c r="B23" s="14">
        <v>5182</v>
      </c>
      <c r="C23" s="14">
        <v>1178</v>
      </c>
      <c r="D23" s="14">
        <v>1186</v>
      </c>
      <c r="E23" s="40">
        <f>D23/C23*100</f>
        <v>100.679117147708</v>
      </c>
      <c r="F23" s="14">
        <v>3064</v>
      </c>
      <c r="G23" s="14">
        <f>D23-F23</f>
        <v>-1878</v>
      </c>
      <c r="H23" s="56">
        <f>G23/F23*100</f>
        <v>-61.2924281984334</v>
      </c>
    </row>
    <row r="24" ht="29" customHeight="1" spans="1:8">
      <c r="A24" s="60" t="s">
        <v>30</v>
      </c>
      <c r="B24" s="14">
        <v>1474</v>
      </c>
      <c r="C24" s="14">
        <v>71</v>
      </c>
      <c r="D24" s="14">
        <v>85</v>
      </c>
      <c r="E24" s="40">
        <f>D24/C24*100</f>
        <v>119.718309859155</v>
      </c>
      <c r="F24" s="14">
        <v>1349</v>
      </c>
      <c r="G24" s="14">
        <f>D24-F24</f>
        <v>-1264</v>
      </c>
      <c r="H24" s="56">
        <f>G24/F24*100</f>
        <v>-93.6990363232024</v>
      </c>
    </row>
    <row r="25" ht="29" customHeight="1" spans="1:8">
      <c r="A25" s="60" t="s">
        <v>31</v>
      </c>
      <c r="B25" s="14"/>
      <c r="C25" s="14"/>
      <c r="D25" s="14"/>
      <c r="E25" s="40"/>
      <c r="F25" s="14"/>
      <c r="G25" s="14"/>
      <c r="H25" s="56"/>
    </row>
    <row r="26" ht="29" customHeight="1" spans="1:8">
      <c r="A26" s="60" t="s">
        <v>32</v>
      </c>
      <c r="B26" s="14">
        <v>56</v>
      </c>
      <c r="C26" s="14">
        <v>22</v>
      </c>
      <c r="D26" s="14">
        <v>33</v>
      </c>
      <c r="E26" s="40">
        <f>D26/C26*100</f>
        <v>150</v>
      </c>
      <c r="F26" s="14">
        <v>54</v>
      </c>
      <c r="G26" s="14">
        <f>D26-F26</f>
        <v>-21</v>
      </c>
      <c r="H26" s="56">
        <f>G26/F26*100</f>
        <v>-38.8888888888889</v>
      </c>
    </row>
    <row r="27" ht="29" customHeight="1" spans="1:8">
      <c r="A27" s="60" t="s">
        <v>33</v>
      </c>
      <c r="B27" s="14">
        <v>11</v>
      </c>
      <c r="C27" s="14">
        <v>0</v>
      </c>
      <c r="D27" s="14">
        <v>28</v>
      </c>
      <c r="E27" s="40"/>
      <c r="F27" s="14">
        <v>23</v>
      </c>
      <c r="G27" s="14">
        <f>D27-F27</f>
        <v>5</v>
      </c>
      <c r="H27" s="56">
        <f>G27/F27*100</f>
        <v>21.7391304347826</v>
      </c>
    </row>
    <row r="28" ht="29" customHeight="1" spans="1:8">
      <c r="A28" s="55" t="s">
        <v>34</v>
      </c>
      <c r="B28" s="14">
        <f>B5+B21</f>
        <v>106476</v>
      </c>
      <c r="C28" s="14">
        <f>C5+C21</f>
        <v>87178</v>
      </c>
      <c r="D28" s="14">
        <f>D5+D21</f>
        <v>87922</v>
      </c>
      <c r="E28" s="40">
        <f>D28/C28*100</f>
        <v>100.853426323155</v>
      </c>
      <c r="F28" s="14">
        <v>98869</v>
      </c>
      <c r="G28" s="14">
        <f>D28-F28</f>
        <v>-10947</v>
      </c>
      <c r="H28" s="56">
        <f>G28/F28*100</f>
        <v>-11.0722268860816</v>
      </c>
    </row>
  </sheetData>
  <mergeCells count="2">
    <mergeCell ref="A2:H2"/>
    <mergeCell ref="G3:H3"/>
  </mergeCells>
  <printOptions horizontalCentered="1"/>
  <pageMargins left="0.24" right="0.24" top="0.39" bottom="0.24" header="0.24" footer="0.39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Zeros="0" workbookViewId="0">
      <selection activeCell="H7" sqref="H7"/>
    </sheetView>
  </sheetViews>
  <sheetFormatPr defaultColWidth="9" defaultRowHeight="13.5" outlineLevelCol="7"/>
  <cols>
    <col min="1" max="1" width="22" style="29" customWidth="1"/>
    <col min="2" max="5" width="9.75" style="29" customWidth="1"/>
    <col min="6" max="6" width="9.75" style="30" customWidth="1"/>
    <col min="7" max="7" width="11.875" style="29" customWidth="1"/>
    <col min="8" max="8" width="10.75" style="29" customWidth="1"/>
    <col min="9" max="18" width="9" style="29" customWidth="1"/>
    <col min="19" max="19" width="8.875" style="29" customWidth="1"/>
    <col min="20" max="27" width="9" style="29" customWidth="1"/>
    <col min="28" max="28" width="3.5" style="29" customWidth="1"/>
    <col min="29" max="31" width="9" style="29" customWidth="1"/>
    <col min="32" max="32" width="0.125" style="29" customWidth="1"/>
    <col min="33" max="35" width="9" style="29" customWidth="1"/>
    <col min="36" max="36" width="0.125" style="29" customWidth="1"/>
    <col min="37" max="43" width="9" style="29" customWidth="1"/>
    <col min="44" max="44" width="7.875" style="29" customWidth="1"/>
    <col min="45" max="69" width="9" style="29" customWidth="1"/>
    <col min="70" max="70" width="2.5" style="29" customWidth="1"/>
    <col min="71" max="88" width="9" style="29" customWidth="1"/>
    <col min="89" max="89" width="0.625" style="29" customWidth="1"/>
    <col min="90" max="112" width="9" style="29" customWidth="1"/>
    <col min="113" max="113" width="2.375" style="29" customWidth="1"/>
    <col min="114" max="115" width="9" style="29" customWidth="1"/>
    <col min="116" max="116" width="8.875" style="29" customWidth="1"/>
    <col min="117" max="124" width="9" style="29" customWidth="1"/>
    <col min="125" max="125" width="8.875" style="29" customWidth="1"/>
    <col min="126" max="133" width="9" style="29" customWidth="1"/>
    <col min="134" max="134" width="8.875" style="29" customWidth="1"/>
    <col min="135" max="142" width="9" style="29" customWidth="1"/>
    <col min="143" max="143" width="8.875" style="29" customWidth="1"/>
    <col min="144" max="151" width="9" style="29" customWidth="1"/>
    <col min="152" max="152" width="8.875" style="29" customWidth="1"/>
    <col min="153" max="153" width="5" style="29" customWidth="1"/>
    <col min="154" max="168" width="9" style="29" customWidth="1"/>
    <col min="169" max="169" width="0.125" style="29" customWidth="1"/>
    <col min="170" max="203" width="9" style="29" customWidth="1"/>
    <col min="204" max="204" width="0.875" style="29" customWidth="1"/>
    <col min="205" max="218" width="9" style="29" customWidth="1"/>
    <col min="219" max="219" width="8.875" style="29" customWidth="1"/>
    <col min="220" max="224" width="9" style="29" customWidth="1"/>
    <col min="225" max="225" width="0.75" style="29" customWidth="1"/>
    <col min="226" max="226" width="1.125" style="29" customWidth="1"/>
    <col min="227" max="227" width="2.5" style="29" customWidth="1"/>
    <col min="228" max="228" width="2.125" style="29" customWidth="1"/>
    <col min="229" max="16384" width="9" style="29"/>
  </cols>
  <sheetData>
    <row r="1" s="1" customFormat="1" ht="21" customHeight="1" spans="1:6">
      <c r="A1" s="4" t="s">
        <v>35</v>
      </c>
      <c r="B1" s="5"/>
      <c r="C1" s="5"/>
      <c r="D1" s="5"/>
      <c r="E1" s="6"/>
      <c r="F1" s="7"/>
    </row>
    <row r="2" s="1" customFormat="1" ht="27.95" customHeight="1" spans="1:8">
      <c r="A2" s="31" t="s">
        <v>36</v>
      </c>
      <c r="B2" s="31"/>
      <c r="C2" s="31"/>
      <c r="D2" s="31"/>
      <c r="E2" s="31"/>
      <c r="F2" s="31"/>
      <c r="G2" s="31"/>
      <c r="H2" s="31"/>
    </row>
    <row r="3" s="1" customFormat="1" ht="23" customHeight="1" spans="1:8">
      <c r="A3" s="32"/>
      <c r="B3" s="32"/>
      <c r="C3" s="32"/>
      <c r="D3" s="33"/>
      <c r="E3" s="33"/>
      <c r="F3" s="34"/>
      <c r="G3" s="35" t="s">
        <v>2</v>
      </c>
      <c r="H3" s="35"/>
    </row>
    <row r="4" ht="31" customHeight="1" spans="1:8">
      <c r="A4" s="36" t="s">
        <v>37</v>
      </c>
      <c r="B4" s="36" t="s">
        <v>4</v>
      </c>
      <c r="C4" s="37" t="s">
        <v>5</v>
      </c>
      <c r="D4" s="36" t="s">
        <v>6</v>
      </c>
      <c r="E4" s="36" t="s">
        <v>38</v>
      </c>
      <c r="F4" s="38" t="s">
        <v>8</v>
      </c>
      <c r="G4" s="36" t="s">
        <v>39</v>
      </c>
      <c r="H4" s="36" t="s">
        <v>10</v>
      </c>
    </row>
    <row r="5" ht="25" customHeight="1" spans="1:8">
      <c r="A5" s="39" t="s">
        <v>40</v>
      </c>
      <c r="B5" s="14">
        <v>11959</v>
      </c>
      <c r="C5" s="14">
        <v>10298</v>
      </c>
      <c r="D5" s="14">
        <v>8813</v>
      </c>
      <c r="E5" s="40">
        <f>D5/C5*100</f>
        <v>85.5797242182948</v>
      </c>
      <c r="F5" s="14">
        <v>10838</v>
      </c>
      <c r="G5" s="14">
        <f>D5-F5</f>
        <v>-2025</v>
      </c>
      <c r="H5" s="40">
        <f>G5/F5*100</f>
        <v>-18.6842590883927</v>
      </c>
    </row>
    <row r="6" ht="25" customHeight="1" spans="1:8">
      <c r="A6" s="39" t="s">
        <v>41</v>
      </c>
      <c r="B6" s="14"/>
      <c r="C6" s="14"/>
      <c r="D6" s="14">
        <v>0</v>
      </c>
      <c r="E6" s="40"/>
      <c r="F6" s="14">
        <v>300</v>
      </c>
      <c r="G6" s="14"/>
      <c r="H6" s="40"/>
    </row>
    <row r="7" ht="25" customHeight="1" spans="1:8">
      <c r="A7" s="39" t="s">
        <v>42</v>
      </c>
      <c r="B7" s="14">
        <v>100</v>
      </c>
      <c r="C7" s="14">
        <v>150</v>
      </c>
      <c r="D7" s="14">
        <v>146</v>
      </c>
      <c r="E7" s="40">
        <f t="shared" ref="E6:E29" si="0">D7/C7*100</f>
        <v>97.3333333333333</v>
      </c>
      <c r="F7" s="14">
        <v>154</v>
      </c>
      <c r="G7" s="14">
        <f t="shared" ref="G6:G28" si="1">D7-F7</f>
        <v>-8</v>
      </c>
      <c r="H7" s="40">
        <f t="shared" ref="H6:H28" si="2">G7/F7*100</f>
        <v>-5.19480519480519</v>
      </c>
    </row>
    <row r="8" ht="25" customHeight="1" spans="1:8">
      <c r="A8" s="39" t="s">
        <v>43</v>
      </c>
      <c r="B8" s="14"/>
      <c r="C8" s="14"/>
      <c r="D8" s="14"/>
      <c r="E8" s="40"/>
      <c r="F8" s="14"/>
      <c r="G8" s="14">
        <f t="shared" si="1"/>
        <v>0</v>
      </c>
      <c r="H8" s="40"/>
    </row>
    <row r="9" ht="25" customHeight="1" spans="1:8">
      <c r="A9" s="39" t="s">
        <v>44</v>
      </c>
      <c r="B9" s="14">
        <v>22500</v>
      </c>
      <c r="C9" s="14">
        <v>24540</v>
      </c>
      <c r="D9" s="14">
        <v>14286</v>
      </c>
      <c r="E9" s="40">
        <f>D9/C9*100</f>
        <v>58.2151589242054</v>
      </c>
      <c r="F9" s="14">
        <v>23826</v>
      </c>
      <c r="G9" s="14">
        <f t="shared" si="1"/>
        <v>-9540</v>
      </c>
      <c r="H9" s="40">
        <f t="shared" si="2"/>
        <v>-40.0402921178544</v>
      </c>
    </row>
    <row r="10" ht="25" customHeight="1" spans="1:8">
      <c r="A10" s="39" t="s">
        <v>45</v>
      </c>
      <c r="B10" s="14">
        <v>80</v>
      </c>
      <c r="C10" s="14"/>
      <c r="D10" s="14"/>
      <c r="E10" s="40"/>
      <c r="F10" s="14">
        <v>70</v>
      </c>
      <c r="G10" s="14">
        <f t="shared" si="1"/>
        <v>-70</v>
      </c>
      <c r="H10" s="40">
        <f t="shared" si="2"/>
        <v>-100</v>
      </c>
    </row>
    <row r="11" ht="25" customHeight="1" spans="1:8">
      <c r="A11" s="39" t="s">
        <v>46</v>
      </c>
      <c r="B11" s="14">
        <v>1239</v>
      </c>
      <c r="C11" s="14">
        <v>556</v>
      </c>
      <c r="D11" s="14">
        <v>446</v>
      </c>
      <c r="E11" s="40">
        <f t="shared" si="0"/>
        <v>80.2158273381295</v>
      </c>
      <c r="F11" s="14">
        <v>863</v>
      </c>
      <c r="G11" s="14">
        <f t="shared" si="1"/>
        <v>-417</v>
      </c>
      <c r="H11" s="40">
        <f t="shared" si="2"/>
        <v>-48.3198146002317</v>
      </c>
    </row>
    <row r="12" ht="25" customHeight="1" spans="1:8">
      <c r="A12" s="39" t="s">
        <v>47</v>
      </c>
      <c r="B12" s="14">
        <v>213</v>
      </c>
      <c r="C12" s="14">
        <v>21</v>
      </c>
      <c r="D12" s="14">
        <v>19</v>
      </c>
      <c r="E12" s="40">
        <f t="shared" si="0"/>
        <v>90.4761904761905</v>
      </c>
      <c r="F12" s="14">
        <v>2051</v>
      </c>
      <c r="G12" s="14">
        <f t="shared" si="1"/>
        <v>-2032</v>
      </c>
      <c r="H12" s="40">
        <f t="shared" si="2"/>
        <v>-99.0736226231107</v>
      </c>
    </row>
    <row r="13" ht="25" customHeight="1" spans="1:8">
      <c r="A13" s="39" t="s">
        <v>48</v>
      </c>
      <c r="B13" s="14">
        <v>1505</v>
      </c>
      <c r="C13" s="14">
        <v>1358</v>
      </c>
      <c r="D13" s="14">
        <v>1431</v>
      </c>
      <c r="E13" s="40">
        <f t="shared" si="0"/>
        <v>105.375552282769</v>
      </c>
      <c r="F13" s="14">
        <v>1401</v>
      </c>
      <c r="G13" s="14">
        <f t="shared" si="1"/>
        <v>30</v>
      </c>
      <c r="H13" s="40">
        <f t="shared" si="2"/>
        <v>2.14132762312634</v>
      </c>
    </row>
    <row r="14" ht="25" customHeight="1" spans="1:8">
      <c r="A14" s="39" t="s">
        <v>49</v>
      </c>
      <c r="B14" s="14">
        <v>45017</v>
      </c>
      <c r="C14" s="14">
        <v>31295</v>
      </c>
      <c r="D14" s="14">
        <v>39594</v>
      </c>
      <c r="E14" s="40">
        <f t="shared" si="0"/>
        <v>126.518613196996</v>
      </c>
      <c r="F14" s="14">
        <v>101300</v>
      </c>
      <c r="G14" s="14">
        <f t="shared" si="1"/>
        <v>-61706</v>
      </c>
      <c r="H14" s="40">
        <f t="shared" si="2"/>
        <v>-60.9141164856861</v>
      </c>
    </row>
    <row r="15" ht="25" customHeight="1" spans="1:8">
      <c r="A15" s="39" t="s">
        <v>50</v>
      </c>
      <c r="B15" s="14">
        <v>130</v>
      </c>
      <c r="C15" s="14">
        <v>167</v>
      </c>
      <c r="D15" s="14">
        <v>191</v>
      </c>
      <c r="E15" s="40">
        <f t="shared" si="0"/>
        <v>114.37125748503</v>
      </c>
      <c r="F15" s="14">
        <v>452</v>
      </c>
      <c r="G15" s="14">
        <f t="shared" si="1"/>
        <v>-261</v>
      </c>
      <c r="H15" s="40">
        <f t="shared" si="2"/>
        <v>-57.7433628318584</v>
      </c>
    </row>
    <row r="16" ht="25" customHeight="1" spans="1:8">
      <c r="A16" s="39" t="s">
        <v>51</v>
      </c>
      <c r="B16" s="14">
        <v>100</v>
      </c>
      <c r="C16" s="14">
        <v>80</v>
      </c>
      <c r="D16" s="14">
        <v>80</v>
      </c>
      <c r="E16" s="40">
        <f t="shared" si="0"/>
        <v>100</v>
      </c>
      <c r="F16" s="14">
        <v>112</v>
      </c>
      <c r="G16" s="14">
        <f t="shared" si="1"/>
        <v>-32</v>
      </c>
      <c r="H16" s="40">
        <f t="shared" si="2"/>
        <v>-28.5714285714286</v>
      </c>
    </row>
    <row r="17" ht="25" customHeight="1" spans="1:8">
      <c r="A17" s="39" t="s">
        <v>52</v>
      </c>
      <c r="B17" s="14">
        <v>35860</v>
      </c>
      <c r="C17" s="14">
        <v>16850</v>
      </c>
      <c r="D17" s="14">
        <v>10210</v>
      </c>
      <c r="E17" s="40">
        <f t="shared" si="0"/>
        <v>60.593471810089</v>
      </c>
      <c r="F17" s="14">
        <v>34410</v>
      </c>
      <c r="G17" s="14">
        <f t="shared" si="1"/>
        <v>-24200</v>
      </c>
      <c r="H17" s="40">
        <f t="shared" si="2"/>
        <v>-70.3283929090381</v>
      </c>
    </row>
    <row r="18" ht="25" customHeight="1" spans="1:8">
      <c r="A18" s="39" t="s">
        <v>53</v>
      </c>
      <c r="B18" s="14">
        <v>1000</v>
      </c>
      <c r="C18" s="14">
        <v>1030</v>
      </c>
      <c r="D18" s="14">
        <v>675</v>
      </c>
      <c r="E18" s="40"/>
      <c r="F18" s="14">
        <v>1194</v>
      </c>
      <c r="G18" s="14">
        <f t="shared" si="1"/>
        <v>-519</v>
      </c>
      <c r="H18" s="40">
        <f t="shared" si="2"/>
        <v>-43.4673366834171</v>
      </c>
    </row>
    <row r="19" ht="25" customHeight="1" spans="1:8">
      <c r="A19" s="39" t="s">
        <v>54</v>
      </c>
      <c r="B19" s="14">
        <v>30</v>
      </c>
      <c r="C19" s="14"/>
      <c r="D19" s="14">
        <v>0</v>
      </c>
      <c r="E19" s="40"/>
      <c r="F19" s="14">
        <v>55</v>
      </c>
      <c r="G19" s="14">
        <f t="shared" si="1"/>
        <v>-55</v>
      </c>
      <c r="H19" s="40">
        <f t="shared" si="2"/>
        <v>-100</v>
      </c>
    </row>
    <row r="20" ht="25" customHeight="1" spans="1:8">
      <c r="A20" s="39" t="s">
        <v>55</v>
      </c>
      <c r="B20" s="14"/>
      <c r="C20" s="14"/>
      <c r="D20" s="14"/>
      <c r="E20" s="40"/>
      <c r="F20" s="14"/>
      <c r="G20" s="14"/>
      <c r="H20" s="40"/>
    </row>
    <row r="21" ht="25" customHeight="1" spans="1:8">
      <c r="A21" s="39" t="s">
        <v>56</v>
      </c>
      <c r="B21" s="14">
        <v>600</v>
      </c>
      <c r="C21" s="14">
        <v>247</v>
      </c>
      <c r="D21" s="14">
        <v>208</v>
      </c>
      <c r="E21" s="40">
        <f t="shared" si="0"/>
        <v>84.2105263157895</v>
      </c>
      <c r="F21" s="14">
        <v>373</v>
      </c>
      <c r="G21" s="14">
        <f t="shared" si="1"/>
        <v>-165</v>
      </c>
      <c r="H21" s="40">
        <f t="shared" si="2"/>
        <v>-44.2359249329759</v>
      </c>
    </row>
    <row r="22" ht="25" customHeight="1" spans="1:8">
      <c r="A22" s="39" t="s">
        <v>57</v>
      </c>
      <c r="B22" s="14">
        <v>300</v>
      </c>
      <c r="C22" s="14">
        <v>242</v>
      </c>
      <c r="D22" s="14">
        <v>343</v>
      </c>
      <c r="E22" s="40">
        <f t="shared" si="0"/>
        <v>141.735537190083</v>
      </c>
      <c r="F22" s="14">
        <v>250</v>
      </c>
      <c r="G22" s="14">
        <f t="shared" si="1"/>
        <v>93</v>
      </c>
      <c r="H22" s="40">
        <f t="shared" si="2"/>
        <v>37.2</v>
      </c>
    </row>
    <row r="23" ht="25" customHeight="1" spans="1:8">
      <c r="A23" s="39" t="s">
        <v>58</v>
      </c>
      <c r="B23" s="14"/>
      <c r="C23" s="14"/>
      <c r="D23" s="14">
        <v>0</v>
      </c>
      <c r="E23" s="40"/>
      <c r="F23" s="14">
        <v>5</v>
      </c>
      <c r="G23" s="14">
        <f t="shared" si="1"/>
        <v>-5</v>
      </c>
      <c r="H23" s="40">
        <f t="shared" si="2"/>
        <v>-100</v>
      </c>
    </row>
    <row r="24" ht="25" customHeight="1" spans="1:8">
      <c r="A24" s="39" t="s">
        <v>59</v>
      </c>
      <c r="B24" s="14">
        <v>650</v>
      </c>
      <c r="C24" s="14">
        <v>732</v>
      </c>
      <c r="D24" s="14">
        <v>558</v>
      </c>
      <c r="E24" s="40">
        <f t="shared" si="0"/>
        <v>76.2295081967213</v>
      </c>
      <c r="F24" s="14">
        <v>902</v>
      </c>
      <c r="G24" s="14">
        <f t="shared" si="1"/>
        <v>-344</v>
      </c>
      <c r="H24" s="40">
        <f t="shared" si="2"/>
        <v>-38.1374722838137</v>
      </c>
    </row>
    <row r="25" ht="25" customHeight="1" spans="1:8">
      <c r="A25" s="39" t="s">
        <v>60</v>
      </c>
      <c r="B25" s="14">
        <v>1000</v>
      </c>
      <c r="C25" s="14">
        <v>1383</v>
      </c>
      <c r="D25" s="14">
        <v>1316</v>
      </c>
      <c r="E25" s="40">
        <f t="shared" si="0"/>
        <v>95.1554591467824</v>
      </c>
      <c r="F25" s="14">
        <v>7972</v>
      </c>
      <c r="G25" s="14">
        <f t="shared" si="1"/>
        <v>-6656</v>
      </c>
      <c r="H25" s="40">
        <f t="shared" si="2"/>
        <v>-83.492222779729</v>
      </c>
    </row>
    <row r="26" ht="25" customHeight="1" spans="1:8">
      <c r="A26" s="41" t="s">
        <v>61</v>
      </c>
      <c r="B26" s="14"/>
      <c r="C26" s="14"/>
      <c r="D26" s="14"/>
      <c r="E26" s="40"/>
      <c r="F26" s="14"/>
      <c r="G26" s="14"/>
      <c r="H26" s="40"/>
    </row>
    <row r="27" ht="25" customHeight="1" spans="1:8">
      <c r="A27" s="39" t="s">
        <v>62</v>
      </c>
      <c r="B27" s="14">
        <v>5000</v>
      </c>
      <c r="C27" s="14"/>
      <c r="D27" s="14"/>
      <c r="E27" s="40"/>
      <c r="F27" s="14"/>
      <c r="G27" s="14"/>
      <c r="H27" s="40"/>
    </row>
    <row r="28" ht="25" customHeight="1" spans="1:8">
      <c r="A28" s="39" t="s">
        <v>63</v>
      </c>
      <c r="B28" s="14">
        <v>2000</v>
      </c>
      <c r="C28" s="14"/>
      <c r="D28" s="14"/>
      <c r="E28" s="40"/>
      <c r="F28" s="14"/>
      <c r="G28" s="14"/>
      <c r="H28" s="40"/>
    </row>
    <row r="29" ht="25" customHeight="1" spans="1:8">
      <c r="A29" s="42" t="s">
        <v>64</v>
      </c>
      <c r="B29" s="14">
        <f>SUM(B5:B28)</f>
        <v>129283</v>
      </c>
      <c r="C29" s="14">
        <f>SUM(C5:C28)</f>
        <v>88949</v>
      </c>
      <c r="D29" s="14">
        <f>SUM(D5:D28)</f>
        <v>78316</v>
      </c>
      <c r="E29" s="40">
        <f>D29/C29*100</f>
        <v>88.0459589202802</v>
      </c>
      <c r="F29" s="14">
        <v>186528</v>
      </c>
      <c r="G29" s="14">
        <f>D29-F29</f>
        <v>-108212</v>
      </c>
      <c r="H29" s="40">
        <f>G29/F29*100</f>
        <v>-58.0138102590496</v>
      </c>
    </row>
    <row r="30" ht="79.5" hidden="1" customHeight="1" spans="1:8">
      <c r="A30" s="43" t="s">
        <v>65</v>
      </c>
      <c r="B30" s="44"/>
      <c r="C30" s="45"/>
      <c r="D30" s="45"/>
      <c r="E30" s="44"/>
      <c r="F30" s="44"/>
      <c r="G30" s="45"/>
      <c r="H30" s="46"/>
    </row>
    <row r="31" ht="33.75" customHeight="1"/>
    <row r="32" ht="18" customHeight="1"/>
    <row r="33" ht="20.25" customHeight="1"/>
  </sheetData>
  <mergeCells count="3">
    <mergeCell ref="A2:H2"/>
    <mergeCell ref="G3:H3"/>
    <mergeCell ref="A30:H30"/>
  </mergeCells>
  <printOptions horizontalCentered="1"/>
  <pageMargins left="0" right="0" top="0.393055555555556" bottom="0.354166666666667" header="0.279166666666667" footer="0.389583333333333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Zeros="0" workbookViewId="0">
      <selection activeCell="D23" sqref="D23"/>
    </sheetView>
  </sheetViews>
  <sheetFormatPr defaultColWidth="8.75" defaultRowHeight="13.5" outlineLevelCol="5"/>
  <cols>
    <col min="1" max="1" width="26.875" style="24" customWidth="1"/>
    <col min="2" max="2" width="13.875" style="25" customWidth="1"/>
    <col min="3" max="3" width="26.875" style="24" customWidth="1"/>
    <col min="4" max="4" width="13.875" style="24" customWidth="1"/>
    <col min="5" max="16384" width="8.75" style="24"/>
  </cols>
  <sheetData>
    <row r="1" s="1" customFormat="1" ht="21" customHeight="1" spans="1:6">
      <c r="A1" s="4" t="s">
        <v>66</v>
      </c>
      <c r="B1" s="5"/>
      <c r="C1" s="5"/>
      <c r="D1" s="5"/>
      <c r="E1" s="6"/>
      <c r="F1" s="7"/>
    </row>
    <row r="2" s="17" customFormat="1" ht="30" customHeight="1" spans="1:4">
      <c r="A2" s="20" t="s">
        <v>67</v>
      </c>
      <c r="B2" s="20"/>
      <c r="C2" s="20"/>
      <c r="D2" s="20"/>
    </row>
    <row r="3" s="17" customFormat="1" ht="22" customHeight="1" spans="1:4">
      <c r="A3" s="21"/>
      <c r="B3" s="22"/>
      <c r="C3" s="22"/>
      <c r="D3" s="26" t="s">
        <v>2</v>
      </c>
    </row>
    <row r="4" ht="30" customHeight="1" spans="1:4">
      <c r="A4" s="27" t="s">
        <v>68</v>
      </c>
      <c r="B4" s="12" t="s">
        <v>6</v>
      </c>
      <c r="C4" s="27" t="s">
        <v>68</v>
      </c>
      <c r="D4" s="12" t="s">
        <v>6</v>
      </c>
    </row>
    <row r="5" ht="30" customHeight="1" spans="1:4">
      <c r="A5" s="28" t="s">
        <v>69</v>
      </c>
      <c r="B5" s="14">
        <f>'表1 '!D28</f>
        <v>87922</v>
      </c>
      <c r="C5" s="28" t="s">
        <v>70</v>
      </c>
      <c r="D5" s="14">
        <v>78316</v>
      </c>
    </row>
    <row r="6" ht="30" customHeight="1" spans="1:4">
      <c r="A6" s="28" t="s">
        <v>71</v>
      </c>
      <c r="B6" s="14">
        <v>13077</v>
      </c>
      <c r="C6" s="28" t="s">
        <v>72</v>
      </c>
      <c r="D6" s="14">
        <v>22478</v>
      </c>
    </row>
    <row r="7" ht="30" customHeight="1" spans="1:4">
      <c r="A7" s="28" t="s">
        <v>73</v>
      </c>
      <c r="B7" s="14"/>
      <c r="C7" s="28" t="s">
        <v>74</v>
      </c>
      <c r="D7" s="14"/>
    </row>
    <row r="8" ht="30" customHeight="1" spans="1:4">
      <c r="A8" s="28" t="s">
        <v>75</v>
      </c>
      <c r="B8" s="14"/>
      <c r="C8" s="28"/>
      <c r="D8" s="14"/>
    </row>
    <row r="9" ht="30" customHeight="1" spans="1:4">
      <c r="A9" s="28" t="s">
        <v>76</v>
      </c>
      <c r="B9" s="14"/>
      <c r="C9" s="28"/>
      <c r="D9" s="14"/>
    </row>
    <row r="10" ht="30" customHeight="1" spans="1:4">
      <c r="A10" s="28" t="s">
        <v>77</v>
      </c>
      <c r="B10" s="14"/>
      <c r="C10" s="28"/>
      <c r="D10" s="14"/>
    </row>
    <row r="11" ht="30" customHeight="1" spans="1:4">
      <c r="A11" s="13" t="s">
        <v>78</v>
      </c>
      <c r="B11" s="14"/>
      <c r="C11" s="28"/>
      <c r="D11" s="14"/>
    </row>
    <row r="12" ht="30" customHeight="1" spans="1:4">
      <c r="A12" s="28" t="s">
        <v>79</v>
      </c>
      <c r="B12" s="14"/>
      <c r="C12" s="28"/>
      <c r="D12" s="14"/>
    </row>
    <row r="13" ht="30" customHeight="1" spans="1:4">
      <c r="A13" s="28" t="s">
        <v>80</v>
      </c>
      <c r="B13" s="14">
        <v>-6154</v>
      </c>
      <c r="C13" s="28"/>
      <c r="D13" s="14"/>
    </row>
    <row r="14" ht="30" customHeight="1" spans="1:4">
      <c r="A14" s="28" t="s">
        <v>81</v>
      </c>
      <c r="B14" s="14">
        <v>19231</v>
      </c>
      <c r="C14" s="28"/>
      <c r="D14" s="14"/>
    </row>
    <row r="15" ht="30" customHeight="1" spans="1:4">
      <c r="A15" s="28"/>
      <c r="B15" s="14"/>
      <c r="C15" s="28"/>
      <c r="D15" s="14"/>
    </row>
    <row r="16" ht="30" customHeight="1" spans="1:4">
      <c r="A16" s="28" t="s">
        <v>82</v>
      </c>
      <c r="B16" s="14"/>
      <c r="C16" s="28"/>
      <c r="D16" s="14"/>
    </row>
    <row r="17" ht="30" customHeight="1" spans="1:4">
      <c r="A17" s="28" t="s">
        <v>83</v>
      </c>
      <c r="B17" s="14">
        <v>11700</v>
      </c>
      <c r="C17" s="28"/>
      <c r="D17" s="14"/>
    </row>
    <row r="18" ht="30" customHeight="1" spans="1:4">
      <c r="A18" s="28" t="s">
        <v>84</v>
      </c>
      <c r="B18" s="14"/>
      <c r="C18" s="28"/>
      <c r="D18" s="14"/>
    </row>
    <row r="19" ht="30" customHeight="1" spans="1:4">
      <c r="A19" s="28" t="s">
        <v>85</v>
      </c>
      <c r="B19" s="14">
        <v>11000</v>
      </c>
      <c r="C19" s="28"/>
      <c r="D19" s="14"/>
    </row>
    <row r="20" ht="30" customHeight="1" spans="1:4">
      <c r="A20" s="28" t="s">
        <v>86</v>
      </c>
      <c r="B20" s="14">
        <v>700</v>
      </c>
      <c r="C20" s="28"/>
      <c r="D20" s="14"/>
    </row>
    <row r="21" ht="30" customHeight="1" spans="1:4">
      <c r="A21" s="28" t="s">
        <v>87</v>
      </c>
      <c r="B21" s="14"/>
      <c r="C21" s="28"/>
      <c r="D21" s="14"/>
    </row>
    <row r="22" ht="30" customHeight="1" spans="1:4">
      <c r="A22" s="28" t="s">
        <v>88</v>
      </c>
      <c r="B22" s="14"/>
      <c r="C22" s="28"/>
      <c r="D22" s="14"/>
    </row>
    <row r="23" ht="30" customHeight="1" spans="1:4">
      <c r="A23" s="28" t="s">
        <v>89</v>
      </c>
      <c r="B23" s="14">
        <v>3207</v>
      </c>
      <c r="C23" s="28" t="s">
        <v>90</v>
      </c>
      <c r="D23" s="14">
        <v>15112</v>
      </c>
    </row>
    <row r="24" ht="30" customHeight="1" spans="1:4">
      <c r="A24" s="28"/>
      <c r="B24" s="14"/>
      <c r="C24" s="28"/>
      <c r="D24" s="14"/>
    </row>
    <row r="25" ht="30" customHeight="1" spans="1:4">
      <c r="A25" s="27" t="s">
        <v>91</v>
      </c>
      <c r="B25" s="14">
        <f>B5+B6+B17+B22+B23+B21</f>
        <v>115906</v>
      </c>
      <c r="C25" s="27" t="s">
        <v>92</v>
      </c>
      <c r="D25" s="14">
        <f>SUM(D5:D24)</f>
        <v>115906</v>
      </c>
    </row>
    <row r="26" ht="21" customHeight="1"/>
  </sheetData>
  <mergeCells count="1">
    <mergeCell ref="A2:D2"/>
  </mergeCells>
  <printOptions horizontalCentered="1"/>
  <pageMargins left="0.393055555555556" right="0.393055555555556" top="0.594444444444444" bottom="0.397222222222222" header="0.389583333333333" footer="0.39305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Zeros="0" tabSelected="1" workbookViewId="0">
      <selection activeCell="H7" sqref="H7"/>
    </sheetView>
  </sheetViews>
  <sheetFormatPr defaultColWidth="9" defaultRowHeight="13.5" outlineLevelCol="7"/>
  <cols>
    <col min="1" max="1" width="20.375" style="18" customWidth="1"/>
    <col min="2" max="3" width="9.5" style="18" customWidth="1"/>
    <col min="4" max="4" width="9.5" style="19" customWidth="1"/>
    <col min="5" max="5" width="20.5" style="18" customWidth="1"/>
    <col min="6" max="7" width="9.5" style="18" customWidth="1"/>
    <col min="8" max="8" width="9.5" style="19" customWidth="1"/>
    <col min="9" max="9" width="53.5" style="18" customWidth="1"/>
    <col min="10" max="16384" width="9" style="18"/>
  </cols>
  <sheetData>
    <row r="1" s="1" customFormat="1" ht="21" customHeight="1" spans="1:6">
      <c r="A1" s="4" t="s">
        <v>93</v>
      </c>
      <c r="B1" s="5"/>
      <c r="C1" s="5"/>
      <c r="D1" s="5"/>
      <c r="E1" s="6"/>
      <c r="F1" s="7"/>
    </row>
    <row r="2" s="17" customFormat="1" ht="27.95" customHeight="1" spans="1:8">
      <c r="A2" s="20" t="s">
        <v>94</v>
      </c>
      <c r="B2" s="20"/>
      <c r="C2" s="20"/>
      <c r="D2" s="20"/>
      <c r="E2" s="20"/>
      <c r="F2" s="20"/>
      <c r="G2" s="20"/>
      <c r="H2" s="20"/>
    </row>
    <row r="3" s="17" customFormat="1" ht="22" customHeight="1" spans="1:8">
      <c r="A3" s="21"/>
      <c r="B3" s="21"/>
      <c r="C3" s="21"/>
      <c r="D3" s="22"/>
      <c r="E3" s="22"/>
      <c r="F3" s="22"/>
      <c r="G3" s="23" t="s">
        <v>2</v>
      </c>
      <c r="H3" s="23"/>
    </row>
    <row r="4" ht="30" customHeight="1" spans="1:8">
      <c r="A4" s="12" t="s">
        <v>95</v>
      </c>
      <c r="B4" s="12" t="s">
        <v>4</v>
      </c>
      <c r="C4" s="12" t="s">
        <v>5</v>
      </c>
      <c r="D4" s="12" t="s">
        <v>6</v>
      </c>
      <c r="E4" s="12" t="s">
        <v>95</v>
      </c>
      <c r="F4" s="12" t="s">
        <v>4</v>
      </c>
      <c r="G4" s="12" t="s">
        <v>5</v>
      </c>
      <c r="H4" s="12" t="s">
        <v>6</v>
      </c>
    </row>
    <row r="5" ht="32" customHeight="1" spans="1:8">
      <c r="A5" s="13" t="s">
        <v>96</v>
      </c>
      <c r="B5" s="13"/>
      <c r="C5" s="13"/>
      <c r="D5" s="14"/>
      <c r="E5" s="13" t="s">
        <v>97</v>
      </c>
      <c r="F5" s="13"/>
      <c r="G5" s="13"/>
      <c r="H5" s="14"/>
    </row>
    <row r="6" ht="32" customHeight="1" spans="1:8">
      <c r="A6" s="13" t="s">
        <v>98</v>
      </c>
      <c r="B6" s="13"/>
      <c r="C6" s="13"/>
      <c r="D6" s="14"/>
      <c r="E6" s="13" t="s">
        <v>99</v>
      </c>
      <c r="F6" s="13"/>
      <c r="G6" s="13"/>
      <c r="H6" s="14"/>
    </row>
    <row r="7" ht="32" customHeight="1" spans="1:8">
      <c r="A7" s="13" t="s">
        <v>100</v>
      </c>
      <c r="B7" s="13"/>
      <c r="C7" s="13"/>
      <c r="D7" s="14"/>
      <c r="E7" s="13" t="s">
        <v>101</v>
      </c>
      <c r="F7" s="14">
        <v>93000</v>
      </c>
      <c r="G7" s="14">
        <v>32971</v>
      </c>
      <c r="H7" s="14">
        <v>19994</v>
      </c>
    </row>
    <row r="8" ht="32" customHeight="1" spans="1:8">
      <c r="A8" s="13" t="s">
        <v>102</v>
      </c>
      <c r="B8" s="13"/>
      <c r="C8" s="13"/>
      <c r="D8" s="14"/>
      <c r="E8" s="13" t="s">
        <v>103</v>
      </c>
      <c r="F8" s="14">
        <v>93000</v>
      </c>
      <c r="G8" s="14">
        <v>32971</v>
      </c>
      <c r="H8" s="14">
        <v>19981</v>
      </c>
    </row>
    <row r="9" ht="48" customHeight="1" spans="1:8">
      <c r="A9" s="13" t="s">
        <v>104</v>
      </c>
      <c r="B9" s="13"/>
      <c r="C9" s="13"/>
      <c r="D9" s="14"/>
      <c r="E9" s="13" t="s">
        <v>105</v>
      </c>
      <c r="F9" s="13"/>
      <c r="G9" s="13"/>
      <c r="H9" s="14"/>
    </row>
    <row r="10" ht="32" customHeight="1" spans="1:8">
      <c r="A10" s="13" t="s">
        <v>106</v>
      </c>
      <c r="B10" s="13"/>
      <c r="C10" s="13"/>
      <c r="D10" s="14"/>
      <c r="E10" s="13" t="s">
        <v>107</v>
      </c>
      <c r="F10" s="13"/>
      <c r="G10" s="13"/>
      <c r="H10" s="14"/>
    </row>
    <row r="11" ht="32" customHeight="1" spans="1:8">
      <c r="A11" s="13" t="s">
        <v>108</v>
      </c>
      <c r="B11" s="13"/>
      <c r="C11" s="13"/>
      <c r="D11" s="12"/>
      <c r="E11" s="13" t="s">
        <v>109</v>
      </c>
      <c r="F11" s="13"/>
      <c r="G11" s="13"/>
      <c r="H11" s="14"/>
    </row>
    <row r="12" ht="32" customHeight="1" spans="1:8">
      <c r="A12" s="13" t="s">
        <v>110</v>
      </c>
      <c r="B12" s="14">
        <v>100000</v>
      </c>
      <c r="C12" s="14">
        <v>20000</v>
      </c>
      <c r="D12" s="14">
        <v>20105</v>
      </c>
      <c r="E12" s="13" t="s">
        <v>111</v>
      </c>
      <c r="F12" s="13"/>
      <c r="G12" s="13"/>
      <c r="H12" s="14"/>
    </row>
    <row r="13" ht="32" customHeight="1" spans="1:8">
      <c r="A13" s="13" t="s">
        <v>112</v>
      </c>
      <c r="B13" s="13"/>
      <c r="C13" s="13"/>
      <c r="D13" s="14"/>
      <c r="E13" s="13" t="s">
        <v>113</v>
      </c>
      <c r="F13" s="13"/>
      <c r="G13" s="13"/>
      <c r="H13" s="14"/>
    </row>
    <row r="14" ht="32" customHeight="1" spans="1:8">
      <c r="A14" s="13" t="s">
        <v>114</v>
      </c>
      <c r="B14" s="13"/>
      <c r="C14" s="13">
        <v>8</v>
      </c>
      <c r="D14" s="14">
        <v>8</v>
      </c>
      <c r="E14" s="13" t="s">
        <v>115</v>
      </c>
      <c r="F14" s="13"/>
      <c r="G14" s="13"/>
      <c r="H14" s="14"/>
    </row>
    <row r="15" ht="32" customHeight="1" spans="1:8">
      <c r="A15" s="13" t="s">
        <v>116</v>
      </c>
      <c r="B15" s="13"/>
      <c r="C15" s="13"/>
      <c r="D15" s="14"/>
      <c r="E15" s="13" t="s">
        <v>117</v>
      </c>
      <c r="F15" s="13"/>
      <c r="G15" s="13"/>
      <c r="H15" s="14"/>
    </row>
    <row r="16" ht="32" customHeight="1" spans="1:8">
      <c r="A16" s="13" t="s">
        <v>118</v>
      </c>
      <c r="B16" s="13"/>
      <c r="C16" s="13"/>
      <c r="D16" s="14"/>
      <c r="E16" s="13" t="s">
        <v>119</v>
      </c>
      <c r="F16" s="13"/>
      <c r="G16" s="13"/>
      <c r="H16" s="14"/>
    </row>
    <row r="17" ht="32" customHeight="1" spans="1:8">
      <c r="A17" s="13" t="s">
        <v>120</v>
      </c>
      <c r="B17" s="13"/>
      <c r="C17" s="13"/>
      <c r="D17" s="14"/>
      <c r="E17" s="13" t="s">
        <v>121</v>
      </c>
      <c r="F17" s="13"/>
      <c r="G17" s="13"/>
      <c r="H17" s="14"/>
    </row>
    <row r="18" ht="32" customHeight="1" spans="1:8">
      <c r="A18" s="13"/>
      <c r="B18" s="13"/>
      <c r="C18" s="13"/>
      <c r="D18" s="14"/>
      <c r="E18" s="13" t="s">
        <v>122</v>
      </c>
      <c r="F18" s="13"/>
      <c r="G18" s="13"/>
      <c r="H18" s="14"/>
    </row>
    <row r="19" ht="32" customHeight="1" spans="1:8">
      <c r="A19" s="13"/>
      <c r="B19" s="13"/>
      <c r="C19" s="13"/>
      <c r="D19" s="14"/>
      <c r="E19" s="13"/>
      <c r="F19" s="13"/>
      <c r="G19" s="13"/>
      <c r="H19" s="14"/>
    </row>
    <row r="20" ht="32" customHeight="1" spans="1:8">
      <c r="A20" s="13" t="s">
        <v>123</v>
      </c>
      <c r="B20" s="14">
        <f>SUM(B5:B19)</f>
        <v>100000</v>
      </c>
      <c r="C20" s="14">
        <f>SUM(C5:C19)</f>
        <v>20008</v>
      </c>
      <c r="D20" s="14">
        <f>SUM(D5:D19)</f>
        <v>20113</v>
      </c>
      <c r="E20" s="13" t="s">
        <v>124</v>
      </c>
      <c r="F20" s="14">
        <f>F7</f>
        <v>93000</v>
      </c>
      <c r="G20" s="14">
        <f>G7</f>
        <v>32971</v>
      </c>
      <c r="H20" s="14">
        <f>H7</f>
        <v>19994</v>
      </c>
    </row>
    <row r="21" ht="32" customHeight="1" spans="1:8">
      <c r="A21" s="13" t="s">
        <v>71</v>
      </c>
      <c r="B21" s="14"/>
      <c r="C21" s="14">
        <v>12943</v>
      </c>
      <c r="D21" s="14">
        <v>12943</v>
      </c>
      <c r="E21" s="13" t="s">
        <v>72</v>
      </c>
      <c r="F21" s="14">
        <v>7000</v>
      </c>
      <c r="G21" s="14">
        <v>1400</v>
      </c>
      <c r="H21" s="14">
        <v>735</v>
      </c>
    </row>
    <row r="22" ht="32" customHeight="1" spans="1:8">
      <c r="A22" s="13" t="s">
        <v>125</v>
      </c>
      <c r="B22" s="14"/>
      <c r="C22" s="14">
        <v>12943</v>
      </c>
      <c r="D22" s="14">
        <v>12943</v>
      </c>
      <c r="E22" s="13" t="s">
        <v>126</v>
      </c>
      <c r="F22" s="13"/>
      <c r="G22" s="13"/>
      <c r="H22" s="14"/>
    </row>
    <row r="23" ht="32" customHeight="1" spans="1:8">
      <c r="A23" s="13"/>
      <c r="B23" s="13"/>
      <c r="C23" s="13"/>
      <c r="D23" s="14"/>
      <c r="E23" s="13" t="s">
        <v>127</v>
      </c>
      <c r="F23" s="13"/>
      <c r="G23" s="13"/>
      <c r="H23" s="14"/>
    </row>
    <row r="24" ht="32" customHeight="1" spans="1:8">
      <c r="A24" s="13" t="s">
        <v>89</v>
      </c>
      <c r="B24" s="13"/>
      <c r="C24" s="14">
        <v>1420</v>
      </c>
      <c r="D24" s="14">
        <v>1420</v>
      </c>
      <c r="E24" s="13" t="s">
        <v>128</v>
      </c>
      <c r="F24" s="13"/>
      <c r="G24" s="13"/>
      <c r="H24" s="14">
        <v>13747</v>
      </c>
    </row>
    <row r="25" ht="32" customHeight="1" spans="1:8">
      <c r="A25" s="13"/>
      <c r="B25" s="13"/>
      <c r="C25" s="13"/>
      <c r="D25" s="12"/>
      <c r="E25" s="13"/>
      <c r="F25" s="13"/>
      <c r="G25" s="13"/>
      <c r="H25" s="12"/>
    </row>
    <row r="26" ht="32" customHeight="1" spans="1:8">
      <c r="A26" s="12" t="s">
        <v>91</v>
      </c>
      <c r="B26" s="14">
        <f>B20+B21+B24</f>
        <v>100000</v>
      </c>
      <c r="C26" s="14">
        <f>C20+C21+C24</f>
        <v>34371</v>
      </c>
      <c r="D26" s="14">
        <f>D20+D21+D24</f>
        <v>34476</v>
      </c>
      <c r="E26" s="12" t="s">
        <v>92</v>
      </c>
      <c r="F26" s="14">
        <f>F20+F22+F24+F21</f>
        <v>100000</v>
      </c>
      <c r="G26" s="14">
        <f>G20+G22+G24+G21</f>
        <v>34371</v>
      </c>
      <c r="H26" s="14">
        <f>H20+H22+H24+H21</f>
        <v>34476</v>
      </c>
    </row>
    <row r="27" ht="24.95" customHeight="1"/>
    <row r="28" ht="24.95" customHeight="1"/>
  </sheetData>
  <mergeCells count="2">
    <mergeCell ref="A2:H2"/>
    <mergeCell ref="G3:H3"/>
  </mergeCells>
  <printOptions horizontalCentered="1"/>
  <pageMargins left="0.432638888888889" right="0.354166666666667" top="0.472222222222222" bottom="0.314583333333333" header="0.984027777777778" footer="0.472222222222222"/>
  <pageSetup paperSize="9" scale="91" fitToHeight="0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I8" sqref="I8"/>
    </sheetView>
  </sheetViews>
  <sheetFormatPr defaultColWidth="9" defaultRowHeight="14.25" outlineLevelCol="7"/>
  <cols>
    <col min="1" max="1" width="16" style="2" customWidth="1"/>
    <col min="2" max="4" width="10" style="2" customWidth="1"/>
    <col min="5" max="5" width="16" style="2" customWidth="1"/>
    <col min="6" max="8" width="10.25" style="2" customWidth="1"/>
    <col min="9" max="16384" width="9" style="2"/>
  </cols>
  <sheetData>
    <row r="1" s="1" customFormat="1" ht="21" customHeight="1" spans="1:6">
      <c r="A1" s="4" t="s">
        <v>129</v>
      </c>
      <c r="B1" s="5"/>
      <c r="C1" s="5"/>
      <c r="D1" s="5"/>
      <c r="E1" s="6"/>
      <c r="F1" s="7"/>
    </row>
    <row r="2" s="2" customFormat="1" ht="27" customHeight="1" spans="1:8">
      <c r="A2" s="8" t="s">
        <v>130</v>
      </c>
      <c r="B2" s="8"/>
      <c r="C2" s="8"/>
      <c r="D2" s="8"/>
      <c r="E2" s="8"/>
      <c r="F2" s="8"/>
      <c r="G2" s="8"/>
      <c r="H2" s="8"/>
    </row>
    <row r="3" s="2" customFormat="1" ht="22" customHeight="1" spans="1:8">
      <c r="A3" s="9"/>
      <c r="B3" s="10"/>
      <c r="C3" s="10"/>
      <c r="H3" s="11" t="s">
        <v>2</v>
      </c>
    </row>
    <row r="4" s="3" customFormat="1" ht="37" customHeight="1" spans="1:8">
      <c r="A4" s="12" t="s">
        <v>131</v>
      </c>
      <c r="B4" s="12" t="s">
        <v>4</v>
      </c>
      <c r="C4" s="12" t="s">
        <v>132</v>
      </c>
      <c r="D4" s="12" t="s">
        <v>6</v>
      </c>
      <c r="E4" s="12" t="s">
        <v>131</v>
      </c>
      <c r="F4" s="12" t="s">
        <v>4</v>
      </c>
      <c r="G4" s="12" t="s">
        <v>132</v>
      </c>
      <c r="H4" s="12" t="s">
        <v>6</v>
      </c>
    </row>
    <row r="5" s="3" customFormat="1" ht="37" customHeight="1" spans="1:8">
      <c r="A5" s="13" t="s">
        <v>133</v>
      </c>
      <c r="B5" s="14">
        <v>11000</v>
      </c>
      <c r="C5" s="14"/>
      <c r="D5" s="14">
        <v>11000</v>
      </c>
      <c r="E5" s="13" t="s">
        <v>134</v>
      </c>
      <c r="F5" s="13">
        <v>6</v>
      </c>
      <c r="G5" s="13"/>
      <c r="H5" s="14">
        <v>6</v>
      </c>
    </row>
    <row r="6" s="3" customFormat="1" ht="37" customHeight="1" spans="1:8">
      <c r="A6" s="13" t="s">
        <v>135</v>
      </c>
      <c r="B6" s="15"/>
      <c r="C6" s="15"/>
      <c r="D6" s="14"/>
      <c r="E6" s="13" t="s">
        <v>136</v>
      </c>
      <c r="F6" s="13"/>
      <c r="G6" s="13"/>
      <c r="H6" s="14"/>
    </row>
    <row r="7" s="3" customFormat="1" ht="37" customHeight="1" spans="1:8">
      <c r="A7" s="13" t="s">
        <v>137</v>
      </c>
      <c r="B7" s="13"/>
      <c r="C7" s="13"/>
      <c r="D7" s="14"/>
      <c r="E7" s="13" t="s">
        <v>138</v>
      </c>
      <c r="F7" s="13"/>
      <c r="G7" s="13"/>
      <c r="H7" s="14"/>
    </row>
    <row r="8" s="3" customFormat="1" ht="37" customHeight="1" spans="1:8">
      <c r="A8" s="13" t="s">
        <v>139</v>
      </c>
      <c r="B8" s="14">
        <v>0</v>
      </c>
      <c r="C8" s="14"/>
      <c r="D8" s="14">
        <v>0</v>
      </c>
      <c r="E8" s="13" t="s">
        <v>140</v>
      </c>
      <c r="F8" s="15"/>
      <c r="G8" s="15"/>
      <c r="H8" s="14"/>
    </row>
    <row r="9" s="3" customFormat="1" ht="37" customHeight="1" spans="1:8">
      <c r="A9" s="16"/>
      <c r="B9" s="16"/>
      <c r="C9" s="16"/>
      <c r="D9" s="14"/>
      <c r="E9" s="13" t="s">
        <v>141</v>
      </c>
      <c r="F9" s="14">
        <v>11000</v>
      </c>
      <c r="G9" s="14"/>
      <c r="H9" s="14">
        <v>11000</v>
      </c>
    </row>
    <row r="10" s="3" customFormat="1" ht="37" customHeight="1" spans="1:8">
      <c r="A10" s="13" t="s">
        <v>142</v>
      </c>
      <c r="B10" s="13"/>
      <c r="C10" s="13"/>
      <c r="D10" s="14"/>
      <c r="E10" s="13" t="s">
        <v>143</v>
      </c>
      <c r="F10" s="13"/>
      <c r="G10" s="13"/>
      <c r="H10" s="14"/>
    </row>
    <row r="11" s="2" customFormat="1" ht="37" customHeight="1" spans="1:8">
      <c r="A11" s="16" t="s">
        <v>144</v>
      </c>
      <c r="B11" s="12">
        <v>6</v>
      </c>
      <c r="C11" s="14"/>
      <c r="D11" s="14">
        <v>6</v>
      </c>
      <c r="E11" s="13" t="s">
        <v>145</v>
      </c>
      <c r="F11" s="13"/>
      <c r="G11" s="13"/>
      <c r="H11" s="14"/>
    </row>
    <row r="12" s="2" customFormat="1" ht="37" customHeight="1" spans="1:8">
      <c r="A12" s="12" t="s">
        <v>91</v>
      </c>
      <c r="B12" s="14">
        <f>B5+B10+B11</f>
        <v>11006</v>
      </c>
      <c r="C12" s="14"/>
      <c r="D12" s="14">
        <v>11006</v>
      </c>
      <c r="E12" s="12" t="s">
        <v>92</v>
      </c>
      <c r="F12" s="14">
        <f>F11+F10+F9+F5</f>
        <v>11006</v>
      </c>
      <c r="G12" s="14">
        <f>G11+G10+G9+G5</f>
        <v>0</v>
      </c>
      <c r="H12" s="14">
        <f>H11+H10+H9+H5</f>
        <v>11006</v>
      </c>
    </row>
    <row r="13" s="2" customFormat="1" ht="30" customHeight="1"/>
    <row r="14" s="2" customFormat="1" ht="30" customHeight="1"/>
    <row r="15" s="2" customFormat="1" ht="30" customHeight="1"/>
    <row r="16" s="2" customFormat="1" ht="30" customHeight="1"/>
    <row r="17" s="2" customFormat="1" ht="30" customHeight="1"/>
  </sheetData>
  <mergeCells count="1">
    <mergeCell ref="A2:H2"/>
  </mergeCells>
  <printOptions horizontalCentered="1"/>
  <pageMargins left="0.196527777777778" right="0.196527777777778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湖南邵阳市财政局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</vt:lpstr>
      <vt:lpstr>表2</vt:lpstr>
      <vt:lpstr>表3</vt:lpstr>
      <vt:lpstr>表4 </vt:lpstr>
      <vt:lpstr>表5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jjl</dc:creator>
  <cp:lastModifiedBy>-mmmmmmy°</cp:lastModifiedBy>
  <cp:revision>1</cp:revision>
  <dcterms:created xsi:type="dcterms:W3CDTF">2005-02-16T08:30:00Z</dcterms:created>
  <cp:lastPrinted>2020-03-31T02:41:00Z</cp:lastPrinted>
  <dcterms:modified xsi:type="dcterms:W3CDTF">2025-08-26T08:10:01Z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AF05246976BB4560AF7FA5D2513B26B9</vt:lpwstr>
  </property>
</Properties>
</file>